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57A74424-C48D-4863-9EE8-7B0CA8AE95A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48" i="1"/>
  <c r="I45" i="1"/>
  <c r="I43" i="1"/>
  <c r="I42" i="1"/>
  <c r="G42" i="1" s="1"/>
  <c r="I39" i="1"/>
  <c r="I38" i="1"/>
  <c r="G38" i="1" s="1"/>
  <c r="I35" i="1"/>
  <c r="I33" i="1"/>
  <c r="I28" i="1"/>
  <c r="G48" i="1"/>
  <c r="G45" i="1"/>
  <c r="G43" i="1"/>
  <c r="G39" i="1"/>
  <c r="G35" i="1"/>
  <c r="G33" i="1"/>
  <c r="I26" i="1"/>
  <c r="I24" i="1"/>
  <c r="I23" i="1"/>
  <c r="G23" i="1" s="1"/>
  <c r="I22" i="1"/>
  <c r="G22" i="1" s="1"/>
  <c r="G26" i="1"/>
  <c r="G24" i="1"/>
  <c r="G15" i="1"/>
  <c r="G14" i="1"/>
  <c r="G13" i="1"/>
  <c r="I25" i="1"/>
  <c r="I12" i="1"/>
  <c r="G12" i="1" s="1"/>
  <c r="G25" i="1" l="1"/>
  <c r="G28" i="1"/>
  <c r="G37" i="1"/>
  <c r="G36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K100" i="1"/>
  <c r="K109" i="1" s="1"/>
  <c r="K46" i="1" s="1"/>
  <c r="J100" i="1"/>
  <c r="I100" i="1"/>
  <c r="H100" i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P90" i="1"/>
  <c r="O90" i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H90" i="1"/>
  <c r="G90" i="1"/>
  <c r="G27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U70" i="1"/>
  <c r="U16" i="1" s="1"/>
  <c r="T70" i="1"/>
  <c r="S70" i="1"/>
  <c r="R70" i="1"/>
  <c r="Q70" i="1"/>
  <c r="P70" i="1"/>
  <c r="O70" i="1"/>
  <c r="O16" i="1" s="1"/>
  <c r="N70" i="1"/>
  <c r="N16" i="1" s="1"/>
  <c r="M70" i="1"/>
  <c r="M16" i="1" s="1"/>
  <c r="L70" i="1"/>
  <c r="K70" i="1"/>
  <c r="J70" i="1"/>
  <c r="J16" i="1" s="1"/>
  <c r="J18" i="1" s="1"/>
  <c r="I70" i="1"/>
  <c r="H70" i="1"/>
  <c r="H16" i="1" s="1"/>
  <c r="G70" i="1"/>
  <c r="G16" i="1" s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T27" i="1"/>
  <c r="T29" i="1" s="1"/>
  <c r="T34" i="1" s="1"/>
  <c r="T40" i="1" s="1"/>
  <c r="Q27" i="1"/>
  <c r="Q29" i="1" s="1"/>
  <c r="Q34" i="1" s="1"/>
  <c r="Q40" i="1" s="1"/>
  <c r="P27" i="1"/>
  <c r="P29" i="1" s="1"/>
  <c r="P34" i="1" s="1"/>
  <c r="P40" i="1" s="1"/>
  <c r="O27" i="1"/>
  <c r="O29" i="1" s="1"/>
  <c r="O34" i="1" s="1"/>
  <c r="O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I27" i="1"/>
  <c r="I29" i="1" s="1"/>
  <c r="I34" i="1" s="1"/>
  <c r="I40" i="1" s="1"/>
  <c r="H27" i="1"/>
  <c r="H29" i="1" s="1"/>
  <c r="H34" i="1" s="1"/>
  <c r="H40" i="1" s="1"/>
  <c r="W17" i="1"/>
  <c r="V17" i="1"/>
  <c r="O17" i="1"/>
  <c r="N17" i="1"/>
  <c r="M17" i="1"/>
  <c r="G17" i="1"/>
  <c r="W16" i="1"/>
  <c r="T16" i="1"/>
  <c r="S16" i="1"/>
  <c r="S18" i="1" s="1"/>
  <c r="R16" i="1"/>
  <c r="R18" i="1" s="1"/>
  <c r="Q16" i="1"/>
  <c r="P16" i="1"/>
  <c r="L16" i="1"/>
  <c r="K16" i="1"/>
  <c r="I16" i="1"/>
  <c r="X10" i="1"/>
  <c r="G18" i="1" l="1"/>
  <c r="O18" i="1"/>
  <c r="O41" i="1" s="1"/>
  <c r="T109" i="1"/>
  <c r="T46" i="1" s="1"/>
  <c r="W18" i="1"/>
  <c r="J41" i="1"/>
  <c r="L109" i="1"/>
  <c r="L46" i="1" s="1"/>
  <c r="Q18" i="1"/>
  <c r="Q41" i="1" s="1"/>
  <c r="Q47" i="1" s="1"/>
  <c r="Q49" i="1" s="1"/>
  <c r="H109" i="1"/>
  <c r="H46" i="1" s="1"/>
  <c r="V41" i="1"/>
  <c r="G29" i="1"/>
  <c r="G34" i="1" s="1"/>
  <c r="G40" i="1" s="1"/>
  <c r="G41" i="1" s="1"/>
  <c r="N18" i="1"/>
  <c r="H18" i="1"/>
  <c r="H41" i="1" s="1"/>
  <c r="R41" i="1"/>
  <c r="M109" i="1"/>
  <c r="M46" i="1" s="1"/>
  <c r="U109" i="1"/>
  <c r="U46" i="1" s="1"/>
  <c r="I18" i="1"/>
  <c r="I41" i="1" s="1"/>
  <c r="I47" i="1" s="1"/>
  <c r="I49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T41" i="1" s="1"/>
  <c r="T47" i="1" s="1"/>
  <c r="T49" i="1" s="1"/>
  <c r="G109" i="1"/>
  <c r="G46" i="1" s="1"/>
  <c r="O109" i="1"/>
  <c r="O46" i="1" s="1"/>
  <c r="O47" i="1" s="1"/>
  <c r="O49" i="1" s="1"/>
  <c r="W109" i="1"/>
  <c r="W46" i="1" s="1"/>
  <c r="M18" i="1"/>
  <c r="M41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K18" i="1"/>
  <c r="K41" i="1" s="1"/>
  <c r="K47" i="1" s="1"/>
  <c r="K49" i="1" s="1"/>
  <c r="N41" i="1"/>
  <c r="N47" i="1" s="1"/>
  <c r="N49" i="1" s="1"/>
  <c r="J47" i="1" l="1"/>
  <c r="J49" i="1" s="1"/>
  <c r="V47" i="1"/>
  <c r="V49" i="1" s="1"/>
  <c r="R47" i="1"/>
  <c r="R49" i="1" s="1"/>
  <c r="W47" i="1"/>
  <c r="W49" i="1" s="1"/>
  <c r="M47" i="1"/>
  <c r="M49" i="1" s="1"/>
  <c r="G47" i="1"/>
  <c r="G49" i="1" s="1"/>
  <c r="H47" i="1"/>
  <c r="H49" i="1" s="1"/>
</calcChain>
</file>

<file path=xl/sharedStrings.xml><?xml version="1.0" encoding="utf-8"?>
<sst xmlns="http://schemas.openxmlformats.org/spreadsheetml/2006/main" count="132" uniqueCount="116">
  <si>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</si>
  <si>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</si>
  <si>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</si>
  <si>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</si>
  <si>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</si>
  <si>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</si>
  <si>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</si>
  <si>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</si>
  <si>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</si>
  <si>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</si>
  <si>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</si>
  <si>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</si>
  <si>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</si>
  <si>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</si>
  <si>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</si>
  <si>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</si>
  <si>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</si>
  <si>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</si>
  <si>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</si>
  <si>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</si>
  <si>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</si>
  <si>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</si>
  <si>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Member Months (for Jan-Dec 2019)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</si>
  <si>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</si>
  <si>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</si>
  <si>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</si>
  <si>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</si>
  <si>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</si>
  <si>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</si>
  <si>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</si>
  <si>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</si>
  <si>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</si>
  <si>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</si>
  <si>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</si>
  <si>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</si>
  <si>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</si>
  <si>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</si>
  <si>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</si>
  <si>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</si>
  <si>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</si>
  <si>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</si>
  <si>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</si>
  <si>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</si>
  <si>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</si>
  <si>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</si>
  <si>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</si>
  <si>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</si>
  <si>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</si>
  <si>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</si>
  <si>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</si>
  <si>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</si>
  <si>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</si>
  <si>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</si>
  <si>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</si>
  <si>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</si>
  <si>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</si>
  <si>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</si>
  <si>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</si>
  <si>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</si>
  <si>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</si>
  <si>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</si>
  <si>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</si>
  <si>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</si>
  <si>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</si>
  <si>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</si>
  <si>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</si>
  <si>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</si>
  <si>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</si>
  <si>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</si>
  <si>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</si>
  <si>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</si>
  <si>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</si>
  <si>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</si>
  <si>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</si>
  <si>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</si>
  <si>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</si>
  <si>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</si>
  <si>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</si>
  <si>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</si>
  <si>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</si>
  <si>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</si>
  <si>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</si>
  <si>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</si>
  <si>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</si>
  <si>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</si>
  <si>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</si>
  <si>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</si>
  <si>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</si>
  <si>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</si>
  <si>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</si>
  <si>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</si>
  <si>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</si>
  <si>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</si>
  <si>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</si>
  <si>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</si>
  <si>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</si>
  <si>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</si>
  <si>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</si>
  <si>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</si>
  <si>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</si>
  <si>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</si>
  <si>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</si>
  <si>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</si>
  <si>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</si>
  <si>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</si>
  <si>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</si>
  <si>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</si>
  <si>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</si>
  <si>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</si>
  <si>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</si>
  <si>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</si>
  <si>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</si>
  <si>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Medica Community Health Plan</t>
  </si>
  <si>
    <t>Risk Corridor</t>
  </si>
  <si>
    <t>For the year ending December 31, 2023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</si>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</sst>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  <numFmt numFmtId="166" formatCode="#,###_);[Red]\(#,###\);\-"/>
  </numFmts>
  <fonts count="9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Alignment="1" applyProtection="1"/>
    <xf numFmtId="0" fontId="0" fillId="0" borderId="0" xfId="0" applyProtection="1"/>
    <xf numFmtId="0" fontId="4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</xf>
    <xf numFmtId="43" fontId="4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Alignment="1" applyProtection="1">
      <alignment horizontal="centerContinuous" vertical="top"/>
    </xf>
    <xf numFmtId="0" fontId="0" fillId="0" borderId="5" xfId="0" applyBorder="1" applyAlignment="1" applyProtection="1">
      <alignment horizont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Protection="1"/>
    <xf numFmtId="0" fontId="0" fillId="2" borderId="0" xfId="0" applyFill="1" applyBorder="1" applyProtection="1"/>
    <xf numFmtId="0" fontId="4" fillId="0" borderId="0" xfId="0" applyFont="1" applyFill="1" applyProtection="1">
      <protection hidden="1"/>
    </xf>
    <xf numFmtId="0" fontId="6" fillId="2" borderId="50" xfId="0" applyFont="1" applyFill="1" applyBorder="1" applyProtection="1"/>
    <xf numFmtId="0" fontId="4" fillId="0" borderId="0" xfId="0" applyFont="1" applyFill="1" applyBorder="1" applyProtection="1">
      <protection hidden="1"/>
    </xf>
    <xf numFmtId="0" fontId="0" fillId="0" borderId="0" xfId="0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/>
    <xf numFmtId="0" fontId="6" fillId="2" borderId="28" xfId="0" applyFont="1" applyFill="1" applyBorder="1" applyProtection="1"/>
    <xf numFmtId="40" fontId="4" fillId="0" borderId="0" xfId="0" applyNumberFormat="1" applyFont="1" applyFill="1" applyBorder="1" applyProtection="1">
      <protection hidden="1"/>
    </xf>
    <xf numFmtId="0" fontId="0" fillId="0" borderId="0" xfId="0" applyBorder="1" applyAlignment="1" applyProtection="1"/>
    <xf numFmtId="0" fontId="0" fillId="2" borderId="0" xfId="0" applyFill="1" applyBorder="1" applyAlignment="1" applyProtection="1">
      <alignment horizontal="center"/>
    </xf>
    <xf numFmtId="0" fontId="6" fillId="2" borderId="69" xfId="0" applyFont="1" applyFill="1" applyBorder="1" applyAlignment="1" applyProtection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6" fillId="2" borderId="69" xfId="0" applyFont="1" applyFill="1" applyBorder="1" applyProtection="1"/>
    <xf numFmtId="0" fontId="6" fillId="2" borderId="83" xfId="0" applyFont="1" applyFill="1" applyBorder="1" applyProtection="1"/>
    <xf numFmtId="0" fontId="2" fillId="2" borderId="69" xfId="0" applyFont="1" applyFill="1" applyBorder="1" applyProtection="1"/>
    <xf numFmtId="0" fontId="7" fillId="0" borderId="9" xfId="0" applyFont="1" applyBorder="1" applyAlignment="1" applyProtection="1">
      <alignment horizontal="center" wrapText="1"/>
    </xf>
    <xf numFmtId="0" fontId="7" fillId="0" borderId="10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7" fillId="2" borderId="11" xfId="0" applyFont="1" applyFill="1" applyBorder="1" applyProtection="1"/>
    <xf numFmtId="0" fontId="7" fillId="2" borderId="17" xfId="0" applyFont="1" applyFill="1" applyBorder="1" applyAlignment="1" applyProtection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2" borderId="22" xfId="0" applyFont="1" applyFill="1" applyBorder="1" applyProtection="1"/>
    <xf numFmtId="0" fontId="7" fillId="4" borderId="23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horizontal="center" vertical="center"/>
    </xf>
    <xf numFmtId="0" fontId="7" fillId="4" borderId="0" xfId="0" applyFont="1" applyFill="1" applyBorder="1" applyProtection="1"/>
    <xf numFmtId="0" fontId="7" fillId="2" borderId="25" xfId="0" applyFont="1" applyFill="1" applyBorder="1" applyProtection="1"/>
    <xf numFmtId="0" fontId="7" fillId="2" borderId="0" xfId="0" applyFont="1" applyFill="1" applyBorder="1" applyProtection="1"/>
    <xf numFmtId="0" fontId="7" fillId="4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horizontal="center" vertical="center"/>
    </xf>
    <xf numFmtId="0" fontId="7" fillId="2" borderId="28" xfId="0" applyFont="1" applyFill="1" applyBorder="1" applyProtection="1"/>
    <xf numFmtId="0" fontId="7" fillId="2" borderId="29" xfId="0" applyFont="1" applyFill="1" applyBorder="1" applyAlignment="1" applyProtection="1">
      <alignment vertical="center"/>
    </xf>
    <xf numFmtId="0" fontId="7" fillId="2" borderId="30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horizontal="right" vertical="center"/>
    </xf>
    <xf numFmtId="164" fontId="7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vertical="center"/>
    </xf>
    <xf numFmtId="0" fontId="7" fillId="2" borderId="33" xfId="0" applyFont="1" applyFill="1" applyBorder="1" applyAlignment="1" applyProtection="1">
      <alignment vertical="center"/>
    </xf>
    <xf numFmtId="0" fontId="7" fillId="2" borderId="34" xfId="0" applyFont="1" applyFill="1" applyBorder="1" applyAlignment="1" applyProtection="1">
      <alignment horizontal="right" vertical="center"/>
    </xf>
    <xf numFmtId="0" fontId="7" fillId="2" borderId="34" xfId="0" applyFont="1" applyFill="1" applyBorder="1" applyAlignment="1" applyProtection="1">
      <alignment vertical="center"/>
    </xf>
    <xf numFmtId="165" fontId="7" fillId="5" borderId="36" xfId="0" applyNumberFormat="1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 applyProtection="1">
      <alignment vertical="center"/>
    </xf>
    <xf numFmtId="165" fontId="7" fillId="6" borderId="44" xfId="0" applyNumberFormat="1" applyFont="1" applyFill="1" applyBorder="1" applyAlignment="1" applyProtection="1">
      <alignment horizontal="center" vertical="center"/>
      <protection hidden="1"/>
    </xf>
    <xf numFmtId="165" fontId="7" fillId="6" borderId="45" xfId="0" applyNumberFormat="1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 applyProtection="1">
      <alignment vertical="top"/>
    </xf>
    <xf numFmtId="0" fontId="7" fillId="2" borderId="47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top"/>
    </xf>
    <xf numFmtId="0" fontId="7" fillId="2" borderId="49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top"/>
    </xf>
    <xf numFmtId="0" fontId="7" fillId="2" borderId="52" xfId="0" applyFont="1" applyFill="1" applyBorder="1" applyAlignment="1" applyProtection="1">
      <alignment vertical="top"/>
    </xf>
    <xf numFmtId="0" fontId="7" fillId="2" borderId="53" xfId="0" applyFont="1" applyFill="1" applyBorder="1" applyProtection="1"/>
    <xf numFmtId="0" fontId="7" fillId="2" borderId="54" xfId="0" applyFont="1" applyFill="1" applyBorder="1" applyAlignment="1" applyProtection="1">
      <alignment vertical="center"/>
    </xf>
    <xf numFmtId="0" fontId="7" fillId="2" borderId="55" xfId="0" applyFont="1" applyFill="1" applyBorder="1" applyAlignment="1" applyProtection="1">
      <alignment vertical="center"/>
    </xf>
    <xf numFmtId="0" fontId="7" fillId="2" borderId="58" xfId="0" applyFont="1" applyFill="1" applyBorder="1" applyAlignment="1" applyProtection="1">
      <alignment vertical="top"/>
    </xf>
    <xf numFmtId="0" fontId="7" fillId="2" borderId="22" xfId="0" applyFont="1" applyFill="1" applyBorder="1" applyAlignment="1" applyProtection="1">
      <alignment vertical="top"/>
    </xf>
    <xf numFmtId="0" fontId="7" fillId="2" borderId="25" xfId="0" applyFont="1" applyFill="1" applyBorder="1" applyAlignment="1" applyProtection="1">
      <alignment vertical="top"/>
    </xf>
    <xf numFmtId="0" fontId="7" fillId="2" borderId="59" xfId="0" applyFont="1" applyFill="1" applyBorder="1" applyAlignment="1" applyProtection="1">
      <alignment vertical="top"/>
    </xf>
    <xf numFmtId="0" fontId="7" fillId="2" borderId="50" xfId="0" applyFont="1" applyFill="1" applyBorder="1" applyProtection="1"/>
    <xf numFmtId="0" fontId="7" fillId="2" borderId="60" xfId="0" applyFont="1" applyFill="1" applyBorder="1" applyAlignment="1" applyProtection="1">
      <alignment vertical="center"/>
    </xf>
    <xf numFmtId="0" fontId="7" fillId="2" borderId="32" xfId="0" applyFont="1" applyFill="1" applyBorder="1" applyAlignment="1" applyProtection="1">
      <alignment vertical="top"/>
    </xf>
    <xf numFmtId="0" fontId="7" fillId="2" borderId="51" xfId="0" applyFont="1" applyFill="1" applyBorder="1" applyAlignment="1" applyProtection="1">
      <alignment vertical="center"/>
    </xf>
    <xf numFmtId="0" fontId="7" fillId="2" borderId="61" xfId="0" applyFont="1" applyFill="1" applyBorder="1" applyProtection="1"/>
    <xf numFmtId="0" fontId="7" fillId="2" borderId="62" xfId="0" applyFont="1" applyFill="1" applyBorder="1" applyAlignment="1" applyProtection="1">
      <alignment vertical="center"/>
    </xf>
    <xf numFmtId="165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/>
    </xf>
    <xf numFmtId="0" fontId="7" fillId="2" borderId="2" xfId="0" applyFont="1" applyFill="1" applyBorder="1" applyProtection="1"/>
    <xf numFmtId="0" fontId="7" fillId="2" borderId="4" xfId="0" applyFont="1" applyFill="1" applyBorder="1" applyProtection="1"/>
    <xf numFmtId="0" fontId="7" fillId="2" borderId="3" xfId="0" applyFont="1" applyFill="1" applyBorder="1" applyProtection="1"/>
    <xf numFmtId="0" fontId="7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2" borderId="66" xfId="0" applyFont="1" applyFill="1" applyBorder="1" applyAlignment="1" applyProtection="1">
      <alignment horizontal="center" wrapText="1"/>
    </xf>
    <xf numFmtId="0" fontId="7" fillId="2" borderId="67" xfId="0" applyFont="1" applyFill="1" applyBorder="1" applyAlignment="1" applyProtection="1">
      <alignment horizontal="center" wrapText="1"/>
    </xf>
    <xf numFmtId="0" fontId="7" fillId="2" borderId="68" xfId="0" applyFont="1" applyFill="1" applyBorder="1" applyAlignment="1" applyProtection="1">
      <alignment horizontal="center" wrapText="1"/>
    </xf>
    <xf numFmtId="0" fontId="7" fillId="2" borderId="7" xfId="0" applyFont="1" applyFill="1" applyBorder="1" applyAlignment="1" applyProtection="1">
      <alignment horizontal="center" wrapText="1"/>
    </xf>
    <xf numFmtId="0" fontId="7" fillId="2" borderId="8" xfId="0" applyFont="1" applyFill="1" applyBorder="1" applyAlignment="1" applyProtection="1">
      <alignment horizontal="center" wrapText="1"/>
    </xf>
    <xf numFmtId="0" fontId="7" fillId="0" borderId="21" xfId="0" applyFont="1" applyBorder="1" applyAlignment="1" applyProtection="1">
      <alignment horizontal="center" wrapText="1"/>
    </xf>
    <xf numFmtId="0" fontId="7" fillId="2" borderId="70" xfId="0" applyFont="1" applyFill="1" applyBorder="1" applyProtection="1"/>
    <xf numFmtId="0" fontId="7" fillId="2" borderId="71" xfId="0" applyFont="1" applyFill="1" applyBorder="1" applyProtection="1"/>
    <xf numFmtId="0" fontId="7" fillId="2" borderId="12" xfId="0" applyFont="1" applyFill="1" applyBorder="1" applyProtection="1"/>
    <xf numFmtId="0" fontId="7" fillId="4" borderId="72" xfId="0" applyFont="1" applyFill="1" applyBorder="1" applyProtection="1"/>
    <xf numFmtId="0" fontId="7" fillId="4" borderId="73" xfId="0" applyFont="1" applyFill="1" applyBorder="1" applyProtection="1"/>
    <xf numFmtId="0" fontId="7" fillId="2" borderId="69" xfId="0" applyFont="1" applyFill="1" applyBorder="1" applyProtection="1"/>
    <xf numFmtId="49" fontId="7" fillId="2" borderId="74" xfId="0" applyNumberFormat="1" applyFont="1" applyFill="1" applyBorder="1" applyAlignment="1" applyProtection="1">
      <alignment horizontal="right" vertical="center"/>
    </xf>
    <xf numFmtId="49" fontId="7" fillId="2" borderId="76" xfId="0" applyNumberFormat="1" applyFont="1" applyFill="1" applyBorder="1" applyAlignment="1" applyProtection="1">
      <alignment horizontal="right" vertical="center"/>
    </xf>
    <xf numFmtId="49" fontId="7" fillId="2" borderId="77" xfId="0" applyNumberFormat="1" applyFont="1" applyFill="1" applyBorder="1" applyAlignment="1" applyProtection="1">
      <alignment horizontal="right" vertical="center"/>
    </xf>
    <xf numFmtId="49" fontId="7" fillId="2" borderId="78" xfId="0" applyNumberFormat="1" applyFont="1" applyFill="1" applyBorder="1" applyAlignment="1" applyProtection="1">
      <alignment horizontal="right" vertical="center"/>
    </xf>
    <xf numFmtId="49" fontId="7" fillId="2" borderId="79" xfId="0" applyNumberFormat="1" applyFont="1" applyFill="1" applyBorder="1" applyAlignment="1" applyProtection="1">
      <alignment horizontal="right" vertical="center"/>
    </xf>
    <xf numFmtId="165" fontId="7" fillId="6" borderId="48" xfId="0" applyNumberFormat="1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12" xfId="0" applyFont="1" applyFill="1" applyBorder="1" applyAlignment="1" applyProtection="1">
      <alignment vertical="center"/>
    </xf>
    <xf numFmtId="165" fontId="7" fillId="4" borderId="8" xfId="0" applyNumberFormat="1" applyFont="1" applyFill="1" applyBorder="1" applyAlignment="1" applyProtection="1">
      <alignment horizontal="center" vertical="center"/>
      <protection hidden="1"/>
    </xf>
    <xf numFmtId="165" fontId="7" fillId="4" borderId="9" xfId="0" applyNumberFormat="1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 applyProtection="1"/>
    <xf numFmtId="165" fontId="7" fillId="6" borderId="43" xfId="0" applyNumberFormat="1" applyFont="1" applyFill="1" applyBorder="1" applyAlignment="1" applyProtection="1">
      <alignment horizontal="center" vertical="center"/>
      <protection hidden="1"/>
    </xf>
    <xf numFmtId="0" fontId="7" fillId="2" borderId="82" xfId="0" applyFont="1" applyFill="1" applyBorder="1" applyAlignment="1" applyProtection="1">
      <alignment vertical="center"/>
    </xf>
    <xf numFmtId="0" fontId="7" fillId="2" borderId="52" xfId="0" applyFont="1" applyFill="1" applyBorder="1" applyAlignment="1" applyProtection="1">
      <alignment vertical="center"/>
    </xf>
    <xf numFmtId="0" fontId="7" fillId="2" borderId="84" xfId="0" applyFont="1" applyFill="1" applyBorder="1" applyProtection="1"/>
    <xf numFmtId="0" fontId="7" fillId="2" borderId="85" xfId="0" applyFont="1" applyFill="1" applyBorder="1" applyProtection="1"/>
    <xf numFmtId="0" fontId="7" fillId="4" borderId="48" xfId="0" applyFont="1" applyFill="1" applyBorder="1" applyAlignment="1" applyProtection="1">
      <alignment horizontal="center"/>
    </xf>
    <xf numFmtId="0" fontId="7" fillId="4" borderId="45" xfId="0" applyFont="1" applyFill="1" applyBorder="1" applyAlignment="1" applyProtection="1">
      <alignment horizontal="center"/>
    </xf>
    <xf numFmtId="0" fontId="7" fillId="2" borderId="82" xfId="0" applyFont="1" applyFill="1" applyBorder="1" applyProtection="1"/>
    <xf numFmtId="0" fontId="7" fillId="2" borderId="52" xfId="0" applyFont="1" applyFill="1" applyBorder="1" applyProtection="1"/>
    <xf numFmtId="0" fontId="7" fillId="4" borderId="12" xfId="0" applyFont="1" applyFill="1" applyBorder="1" applyAlignment="1" applyProtection="1">
      <alignment horizontal="center"/>
    </xf>
    <xf numFmtId="0" fontId="7" fillId="4" borderId="23" xfId="0" applyFont="1" applyFill="1" applyBorder="1" applyAlignment="1" applyProtection="1">
      <alignment horizontal="center"/>
    </xf>
    <xf numFmtId="0" fontId="7" fillId="4" borderId="27" xfId="0" applyFont="1" applyFill="1" applyBorder="1" applyAlignment="1" applyProtection="1">
      <alignment horizontal="center"/>
    </xf>
    <xf numFmtId="0" fontId="7" fillId="4" borderId="26" xfId="0" applyFont="1" applyFill="1" applyBorder="1" applyAlignment="1" applyProtection="1">
      <alignment horizontal="center"/>
    </xf>
    <xf numFmtId="165" fontId="7" fillId="5" borderId="35" xfId="0" applyNumberFormat="1" applyFont="1" applyFill="1" applyBorder="1" applyAlignment="1" applyProtection="1">
      <alignment horizontal="center" vertical="center"/>
      <protection hidden="1"/>
    </xf>
    <xf numFmtId="0" fontId="7" fillId="2" borderId="76" xfId="0" applyFont="1" applyFill="1" applyBorder="1" applyProtection="1"/>
    <xf numFmtId="0" fontId="7" fillId="2" borderId="32" xfId="0" applyFont="1" applyFill="1" applyBorder="1" applyProtection="1"/>
    <xf numFmtId="0" fontId="7" fillId="2" borderId="54" xfId="0" applyFont="1" applyFill="1" applyBorder="1" applyProtection="1"/>
    <xf numFmtId="0" fontId="7" fillId="2" borderId="86" xfId="0" applyFont="1" applyFill="1" applyBorder="1" applyProtection="1"/>
    <xf numFmtId="0" fontId="7" fillId="2" borderId="87" xfId="0" applyFont="1" applyFill="1" applyBorder="1" applyProtection="1"/>
    <xf numFmtId="49" fontId="7" fillId="2" borderId="88" xfId="0" applyNumberFormat="1" applyFont="1" applyFill="1" applyBorder="1" applyAlignment="1" applyProtection="1">
      <alignment horizontal="right" vertical="center"/>
    </xf>
    <xf numFmtId="165" fontId="7" fillId="6" borderId="65" xfId="0" applyNumberFormat="1" applyFont="1" applyFill="1" applyBorder="1" applyAlignment="1" applyProtection="1">
      <alignment horizontal="center" vertical="center"/>
      <protection hidden="1"/>
    </xf>
    <xf numFmtId="166" fontId="7" fillId="0" borderId="26" xfId="0" applyNumberFormat="1" applyFont="1" applyBorder="1" applyAlignment="1" applyProtection="1">
      <alignment horizontal="center" vertical="center"/>
      <protection locked="0"/>
    </xf>
    <xf numFmtId="166" fontId="7" fillId="0" borderId="27" xfId="0" applyNumberFormat="1" applyFont="1" applyBorder="1" applyAlignment="1" applyProtection="1">
      <alignment horizontal="center" vertical="center"/>
      <protection locked="0"/>
    </xf>
    <xf numFmtId="166" fontId="7" fillId="0" borderId="36" xfId="0" applyNumberFormat="1" applyFont="1" applyBorder="1" applyAlignment="1" applyProtection="1">
      <alignment horizontal="center" vertical="center"/>
      <protection locked="0"/>
    </xf>
    <xf numFmtId="166" fontId="7" fillId="0" borderId="35" xfId="0" applyNumberFormat="1" applyFont="1" applyBorder="1" applyAlignment="1" applyProtection="1">
      <alignment horizontal="center" vertical="center"/>
      <protection locked="0"/>
    </xf>
    <xf numFmtId="166" fontId="7" fillId="5" borderId="36" xfId="0" applyNumberFormat="1" applyFont="1" applyFill="1" applyBorder="1" applyAlignment="1" applyProtection="1">
      <alignment horizontal="center" vertical="center"/>
      <protection hidden="1"/>
    </xf>
    <xf numFmtId="166" fontId="7" fillId="6" borderId="44" xfId="0" applyNumberFormat="1" applyFont="1" applyFill="1" applyBorder="1" applyAlignment="1" applyProtection="1">
      <alignment horizontal="center" vertical="center"/>
      <protection hidden="1"/>
    </xf>
    <xf numFmtId="166" fontId="7" fillId="6" borderId="45" xfId="0" applyNumberFormat="1" applyFont="1" applyFill="1" applyBorder="1" applyAlignment="1" applyProtection="1">
      <alignment horizontal="center" vertical="center"/>
      <protection hidden="1"/>
    </xf>
    <xf numFmtId="166" fontId="7" fillId="4" borderId="23" xfId="0" applyNumberFormat="1" applyFont="1" applyFill="1" applyBorder="1" applyAlignment="1" applyProtection="1">
      <alignment horizontal="center" vertical="center"/>
    </xf>
    <xf numFmtId="166" fontId="7" fillId="4" borderId="45" xfId="0" applyNumberFormat="1" applyFont="1" applyFill="1" applyBorder="1" applyAlignment="1" applyProtection="1">
      <alignment horizontal="center" vertical="center"/>
    </xf>
    <xf numFmtId="166" fontId="7" fillId="4" borderId="48" xfId="0" applyNumberFormat="1" applyFont="1" applyFill="1" applyBorder="1" applyAlignment="1" applyProtection="1">
      <alignment horizontal="center" vertical="center"/>
    </xf>
    <xf numFmtId="166" fontId="0" fillId="7" borderId="0" xfId="0" applyNumberFormat="1" applyFill="1"/>
    <xf numFmtId="166" fontId="7" fillId="4" borderId="12" xfId="0" applyNumberFormat="1" applyFont="1" applyFill="1" applyBorder="1" applyAlignment="1" applyProtection="1">
      <alignment horizontal="center" vertical="center"/>
    </xf>
    <xf numFmtId="166" fontId="7" fillId="4" borderId="26" xfId="0" applyNumberFormat="1" applyFont="1" applyFill="1" applyBorder="1" applyAlignment="1" applyProtection="1">
      <alignment horizontal="center" vertical="center"/>
    </xf>
    <xf numFmtId="166" fontId="7" fillId="4" borderId="27" xfId="0" applyNumberFormat="1" applyFont="1" applyFill="1" applyBorder="1" applyAlignment="1" applyProtection="1">
      <alignment horizontal="center" vertical="center"/>
    </xf>
    <xf numFmtId="166" fontId="7" fillId="0" borderId="26" xfId="0" applyNumberFormat="1" applyFont="1" applyFill="1" applyBorder="1" applyAlignment="1" applyProtection="1">
      <alignment horizontal="center" vertical="center"/>
      <protection locked="0"/>
    </xf>
    <xf numFmtId="166" fontId="7" fillId="0" borderId="27" xfId="0" applyNumberFormat="1" applyFont="1" applyFill="1" applyBorder="1" applyAlignment="1" applyProtection="1">
      <alignment horizontal="center" vertical="center"/>
      <protection locked="0"/>
    </xf>
    <xf numFmtId="166" fontId="7" fillId="0" borderId="56" xfId="0" applyNumberFormat="1" applyFont="1" applyBorder="1" applyAlignment="1" applyProtection="1">
      <alignment horizontal="center" vertical="center"/>
      <protection locked="0"/>
    </xf>
    <xf numFmtId="166" fontId="7" fillId="0" borderId="57" xfId="0" applyNumberFormat="1" applyFont="1" applyBorder="1" applyAlignment="1" applyProtection="1">
      <alignment horizontal="center" vertical="center"/>
      <protection locked="0"/>
    </xf>
    <xf numFmtId="166" fontId="7" fillId="0" borderId="36" xfId="0" applyNumberFormat="1" applyFont="1" applyFill="1" applyBorder="1" applyAlignment="1" applyProtection="1">
      <alignment horizontal="center" vertical="center"/>
      <protection locked="0"/>
    </xf>
    <xf numFmtId="166" fontId="7" fillId="0" borderId="35" xfId="0" applyNumberFormat="1" applyFont="1" applyFill="1" applyBorder="1" applyAlignment="1" applyProtection="1">
      <alignment horizontal="center" vertical="center"/>
      <protection locked="0"/>
    </xf>
    <xf numFmtId="166" fontId="7" fillId="0" borderId="56" xfId="0" applyNumberFormat="1" applyFont="1" applyFill="1" applyBorder="1" applyAlignment="1" applyProtection="1">
      <alignment horizontal="center" vertical="center"/>
      <protection locked="0"/>
    </xf>
    <xf numFmtId="166" fontId="7" fillId="5" borderId="56" xfId="0" applyNumberFormat="1" applyFont="1" applyFill="1" applyBorder="1" applyAlignment="1" applyProtection="1">
      <alignment horizontal="center" vertical="center"/>
      <protection hidden="1"/>
    </xf>
    <xf numFmtId="166" fontId="7" fillId="0" borderId="23" xfId="0" applyNumberFormat="1" applyFont="1" applyBorder="1" applyAlignment="1" applyProtection="1">
      <alignment horizontal="center" vertical="center"/>
      <protection locked="0"/>
    </xf>
    <xf numFmtId="166" fontId="7" fillId="0" borderId="12" xfId="0" applyNumberFormat="1" applyFont="1" applyBorder="1" applyAlignment="1" applyProtection="1">
      <alignment horizontal="center" vertical="center"/>
      <protection locked="0"/>
    </xf>
    <xf numFmtId="166" fontId="7" fillId="6" borderId="16" xfId="0" applyNumberFormat="1" applyFont="1" applyFill="1" applyBorder="1" applyAlignment="1" applyProtection="1">
      <alignment horizontal="center" vertical="center"/>
      <protection hidden="1"/>
    </xf>
    <xf numFmtId="166" fontId="7" fillId="2" borderId="0" xfId="0" applyNumberFormat="1" applyFont="1" applyFill="1" applyBorder="1" applyAlignment="1" applyProtection="1">
      <alignment horizontal="center"/>
    </xf>
    <xf numFmtId="0" fontId="8" fillId="0" borderId="0" xfId="0" applyFont="1" applyProtection="1"/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center" vertical="top"/>
    </xf>
    <xf numFmtId="43" fontId="5" fillId="0" borderId="1" xfId="0" applyNumberFormat="1" applyFont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7" fillId="2" borderId="33" xfId="0" applyFont="1" applyFill="1" applyBorder="1" applyAlignment="1" applyProtection="1">
      <alignment vertical="center"/>
    </xf>
    <xf numFmtId="0" fontId="7" fillId="2" borderId="34" xfId="0" applyFont="1" applyFill="1" applyBorder="1" applyAlignment="1" applyProtection="1">
      <alignment vertical="center"/>
    </xf>
    <xf numFmtId="0" fontId="7" fillId="2" borderId="35" xfId="0" applyFont="1" applyFill="1" applyBorder="1" applyAlignment="1" applyProtection="1">
      <alignment vertical="center"/>
    </xf>
    <xf numFmtId="0" fontId="7" fillId="2" borderId="37" xfId="0" applyFont="1" applyFill="1" applyBorder="1" applyAlignment="1" applyProtection="1">
      <alignment vertical="center"/>
    </xf>
    <xf numFmtId="0" fontId="7" fillId="2" borderId="38" xfId="0" applyFont="1" applyFill="1" applyBorder="1" applyAlignment="1" applyProtection="1">
      <alignment vertical="center"/>
    </xf>
    <xf numFmtId="0" fontId="7" fillId="2" borderId="39" xfId="0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vertical="center"/>
    </xf>
    <xf numFmtId="0" fontId="7" fillId="2" borderId="42" xfId="0" applyFont="1" applyFill="1" applyBorder="1" applyAlignment="1" applyProtection="1">
      <alignment vertical="center"/>
    </xf>
    <xf numFmtId="0" fontId="7" fillId="2" borderId="43" xfId="0" applyFont="1" applyFill="1" applyBorder="1" applyAlignment="1" applyProtection="1">
      <alignment vertical="center"/>
    </xf>
    <xf numFmtId="0" fontId="7" fillId="2" borderId="31" xfId="0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wrapText="1"/>
    </xf>
    <xf numFmtId="0" fontId="7" fillId="0" borderId="15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/>
    <xf numFmtId="0" fontId="7" fillId="2" borderId="12" xfId="0" applyFont="1" applyFill="1" applyBorder="1" applyAlignment="1" applyProtection="1"/>
    <xf numFmtId="0" fontId="2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/>
    <xf numFmtId="0" fontId="7" fillId="2" borderId="20" xfId="0" applyFont="1" applyFill="1" applyBorder="1" applyAlignment="1" applyProtection="1"/>
    <xf numFmtId="0" fontId="7" fillId="0" borderId="8" xfId="0" applyFont="1" applyBorder="1" applyAlignment="1" applyProtection="1">
      <alignment horizontal="center" wrapText="1"/>
    </xf>
    <xf numFmtId="0" fontId="7" fillId="0" borderId="14" xfId="0" applyFont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7" fillId="2" borderId="7" xfId="0" applyFont="1" applyFill="1" applyBorder="1" applyAlignment="1" applyProtection="1"/>
    <xf numFmtId="0" fontId="7" fillId="2" borderId="8" xfId="0" applyFont="1" applyFill="1" applyBorder="1" applyAlignment="1" applyProtection="1"/>
    <xf numFmtId="0" fontId="7" fillId="2" borderId="60" xfId="0" applyFont="1" applyFill="1" applyBorder="1" applyAlignment="1" applyProtection="1">
      <alignment vertical="center"/>
    </xf>
    <xf numFmtId="0" fontId="7" fillId="2" borderId="57" xfId="0" applyFont="1" applyFill="1" applyBorder="1" applyAlignment="1" applyProtection="1">
      <alignment vertical="center"/>
    </xf>
    <xf numFmtId="166" fontId="7" fillId="0" borderId="56" xfId="0" applyNumberFormat="1" applyFont="1" applyFill="1" applyBorder="1" applyAlignment="1" applyProtection="1">
      <alignment horizontal="center" vertical="center"/>
      <protection locked="0"/>
    </xf>
    <xf numFmtId="166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vertical="center" wrapText="1"/>
    </xf>
    <xf numFmtId="0" fontId="7" fillId="2" borderId="63" xfId="0" applyFont="1" applyFill="1" applyBorder="1" applyAlignment="1" applyProtection="1">
      <alignment vertical="center"/>
    </xf>
    <xf numFmtId="0" fontId="7" fillId="2" borderId="64" xfId="0" applyFont="1" applyFill="1" applyBorder="1" applyAlignment="1" applyProtection="1">
      <alignment vertical="center"/>
    </xf>
    <xf numFmtId="0" fontId="7" fillId="2" borderId="65" xfId="0" applyFont="1" applyFill="1" applyBorder="1" applyAlignment="1" applyProtection="1">
      <alignment vertical="center"/>
    </xf>
    <xf numFmtId="0" fontId="7" fillId="0" borderId="31" xfId="0" applyFont="1" applyFill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</xf>
    <xf numFmtId="0" fontId="7" fillId="2" borderId="75" xfId="0" applyFont="1" applyFill="1" applyBorder="1" applyAlignment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7" fillId="2" borderId="33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2" borderId="34" xfId="0" applyFont="1" applyFill="1" applyBorder="1" applyAlignment="1" applyProtection="1">
      <alignment vertical="center"/>
      <protection locked="0"/>
    </xf>
    <xf numFmtId="0" fontId="7" fillId="2" borderId="35" xfId="0" applyFont="1" applyFill="1" applyBorder="1" applyAlignment="1" applyProtection="1">
      <alignment vertical="center"/>
      <protection locked="0"/>
    </xf>
    <xf numFmtId="0" fontId="7" fillId="2" borderId="80" xfId="0" applyFont="1" applyFill="1" applyBorder="1" applyAlignment="1" applyProtection="1">
      <alignment vertical="center"/>
    </xf>
    <xf numFmtId="0" fontId="7" fillId="2" borderId="19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vertical="center" wrapText="1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  <protection locked="0"/>
    </xf>
    <xf numFmtId="0" fontId="7" fillId="2" borderId="63" xfId="0" applyFont="1" applyFill="1" applyBorder="1" applyAlignment="1" applyProtection="1">
      <alignment vertical="center" wrapText="1"/>
    </xf>
    <xf numFmtId="0" fontId="7" fillId="0" borderId="64" xfId="0" applyFont="1" applyBorder="1" applyAlignment="1" applyProtection="1">
      <alignment vertical="center" wrapText="1"/>
    </xf>
    <xf numFmtId="0" fontId="7" fillId="0" borderId="65" xfId="0" applyFont="1" applyBorder="1" applyAlignment="1" applyProtection="1">
      <alignment vertical="center" wrapText="1"/>
    </xf>
    <xf numFmtId="0" fontId="7" fillId="0" borderId="34" xfId="0" applyFont="1" applyBorder="1" applyAlignment="1" applyProtection="1">
      <alignment vertical="center"/>
    </xf>
    <xf numFmtId="0" fontId="7" fillId="0" borderId="35" xfId="0" applyFont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7" fillId="0" borderId="39" xfId="0" applyFont="1" applyBorder="1" applyAlignment="1" applyProtection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7"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8"/>
  <sheetViews>
    <sheetView tabSelected="1" topLeftCell="D4" zoomScaleNormal="100" workbookViewId="0">
      <selection activeCell="A119" sqref="A119"/>
    </sheetView>
  </sheetViews>
  <sheetFormatPr defaultColWidth="0" defaultRowHeight="15" zeroHeight="1" x14ac:dyDescent="0.25"/>
  <cols>
    <col min="1" max="1" width="3.5703125" style="3" customWidth="1"/>
    <col min="2" max="2" width="5.42578125" style="3" customWidth="1"/>
    <col min="3" max="3" width="18.28515625" style="3" customWidth="1"/>
    <col min="4" max="4" width="10.28515625" style="3" customWidth="1"/>
    <col min="5" max="5" width="11.140625" style="3" customWidth="1"/>
    <col min="6" max="6" width="24.28515625" style="3" customWidth="1"/>
    <col min="7" max="23" width="15.7109375" style="3" customWidth="1"/>
    <col min="24" max="24" width="9.140625" style="9" customWidth="1"/>
    <col min="25" max="25" width="9" style="2" customWidth="1"/>
    <col min="26" max="26" width="9.140625" style="2" customWidth="1"/>
    <col min="27" max="30" width="9.140625" style="3" customWidth="1"/>
    <col min="31" max="259" width="0" style="3" hidden="1" customWidth="1"/>
    <col min="260" max="16384" width="9.140625" style="3" hidden="1"/>
  </cols>
  <sheetData>
    <row r="1" spans="1:259" ht="22.5" customHeight="1" x14ac:dyDescent="0.3">
      <c r="A1" s="162" t="s">
        <v>112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"/>
    </row>
    <row r="2" spans="1:259" s="5" customFormat="1" ht="22.5" customHeight="1" x14ac:dyDescent="0.25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4"/>
    </row>
    <row r="3" spans="1:259" s="5" customFormat="1" ht="22.5" customHeight="1" x14ac:dyDescent="0.25">
      <c r="A3" s="164" t="s">
        <v>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4"/>
    </row>
    <row r="4" spans="1:259" s="5" customFormat="1" ht="22.5" customHeight="1" x14ac:dyDescent="0.25">
      <c r="A4" s="164" t="s">
        <v>114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4"/>
    </row>
    <row r="5" spans="1:259" s="5" customFormat="1" ht="26.25" customHeight="1" thickBot="1" x14ac:dyDescent="0.3">
      <c r="A5" s="165" t="s">
        <v>2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6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</row>
    <row r="6" spans="1:259" ht="13.5" customHeight="1" thickBot="1" x14ac:dyDescent="0.3">
      <c r="A6" s="166" t="s">
        <v>3</v>
      </c>
      <c r="B6" s="167"/>
      <c r="C6" s="166" t="s">
        <v>108</v>
      </c>
      <c r="D6" s="168"/>
      <c r="E6" s="168"/>
      <c r="F6" s="167"/>
      <c r="G6" s="8">
        <v>1</v>
      </c>
      <c r="H6" s="8">
        <v>2</v>
      </c>
      <c r="I6" s="8">
        <v>3</v>
      </c>
      <c r="J6" s="8">
        <v>4</v>
      </c>
      <c r="K6" s="8">
        <v>5</v>
      </c>
      <c r="L6" s="8">
        <v>6</v>
      </c>
      <c r="M6" s="8">
        <v>7</v>
      </c>
      <c r="N6" s="8">
        <v>8</v>
      </c>
      <c r="O6" s="8">
        <v>9</v>
      </c>
      <c r="P6" s="8">
        <v>10</v>
      </c>
      <c r="Q6" s="8">
        <v>11</v>
      </c>
      <c r="R6" s="8">
        <v>12</v>
      </c>
      <c r="S6" s="8">
        <v>13</v>
      </c>
      <c r="T6" s="8">
        <v>14</v>
      </c>
      <c r="U6" s="8">
        <v>15</v>
      </c>
      <c r="V6" s="8">
        <v>16</v>
      </c>
      <c r="W6" s="8">
        <v>17</v>
      </c>
    </row>
    <row r="7" spans="1:259" s="12" customFormat="1" ht="13.5" customHeight="1" thickBot="1" x14ac:dyDescent="0.3">
      <c r="A7" s="194" t="s">
        <v>4</v>
      </c>
      <c r="B7" s="195"/>
      <c r="C7" s="195"/>
      <c r="D7" s="195"/>
      <c r="E7" s="195"/>
      <c r="F7" s="196"/>
      <c r="G7" s="184" t="s">
        <v>5</v>
      </c>
      <c r="H7" s="184" t="s">
        <v>6</v>
      </c>
      <c r="I7" s="184" t="s">
        <v>7</v>
      </c>
      <c r="J7" s="184" t="s">
        <v>8</v>
      </c>
      <c r="K7" s="184" t="s">
        <v>9</v>
      </c>
      <c r="L7" s="184" t="s">
        <v>10</v>
      </c>
      <c r="M7" s="33"/>
      <c r="N7" s="33"/>
      <c r="O7" s="184" t="s">
        <v>11</v>
      </c>
      <c r="P7" s="192" t="s">
        <v>12</v>
      </c>
      <c r="Q7" s="184" t="s">
        <v>13</v>
      </c>
      <c r="R7" s="184" t="s">
        <v>14</v>
      </c>
      <c r="S7" s="184" t="s">
        <v>15</v>
      </c>
      <c r="T7" s="182" t="s">
        <v>16</v>
      </c>
      <c r="U7" s="169" t="s">
        <v>110</v>
      </c>
      <c r="V7" s="34" t="s">
        <v>18</v>
      </c>
      <c r="W7" s="184" t="s">
        <v>19</v>
      </c>
      <c r="X7" s="10"/>
      <c r="Y7" s="11"/>
      <c r="Z7" s="11"/>
    </row>
    <row r="8" spans="1:259" s="12" customFormat="1" ht="39" customHeight="1" thickTop="1" thickBot="1" x14ac:dyDescent="0.3">
      <c r="A8" s="186"/>
      <c r="B8" s="187"/>
      <c r="C8" s="187"/>
      <c r="D8" s="187"/>
      <c r="E8" s="187"/>
      <c r="F8" s="188"/>
      <c r="G8" s="185"/>
      <c r="H8" s="185"/>
      <c r="I8" s="185"/>
      <c r="J8" s="185"/>
      <c r="K8" s="185"/>
      <c r="L8" s="185"/>
      <c r="M8" s="35" t="s">
        <v>20</v>
      </c>
      <c r="N8" s="35" t="s">
        <v>111</v>
      </c>
      <c r="O8" s="185"/>
      <c r="P8" s="193"/>
      <c r="Q8" s="185"/>
      <c r="R8" s="185"/>
      <c r="S8" s="185"/>
      <c r="T8" s="183"/>
      <c r="U8" s="170"/>
      <c r="V8" s="13" t="s">
        <v>113</v>
      </c>
      <c r="W8" s="185"/>
      <c r="X8" s="10"/>
      <c r="Y8" s="11"/>
      <c r="Z8" s="11"/>
    </row>
    <row r="9" spans="1:259" ht="13.5" customHeight="1" thickBot="1" x14ac:dyDescent="0.3">
      <c r="A9" s="36"/>
      <c r="B9" s="37">
        <v>1</v>
      </c>
      <c r="C9" s="189" t="s">
        <v>22</v>
      </c>
      <c r="D9" s="190"/>
      <c r="E9" s="190"/>
      <c r="F9" s="191"/>
      <c r="G9" s="38"/>
      <c r="H9" s="38"/>
      <c r="I9" s="38"/>
      <c r="J9" s="38"/>
      <c r="K9" s="38"/>
      <c r="L9" s="38"/>
      <c r="M9" s="38"/>
      <c r="N9" s="38"/>
      <c r="O9" s="38"/>
      <c r="P9" s="39"/>
      <c r="Q9" s="38"/>
      <c r="R9" s="38"/>
      <c r="S9" s="38"/>
      <c r="T9" s="38"/>
      <c r="U9" s="38"/>
      <c r="V9" s="38"/>
      <c r="W9" s="38"/>
    </row>
    <row r="10" spans="1:259" ht="13.5" customHeight="1" thickTop="1" x14ac:dyDescent="0.25">
      <c r="A10" s="36"/>
      <c r="B10" s="40"/>
      <c r="C10" s="14"/>
      <c r="D10" s="14"/>
      <c r="E10" s="14"/>
      <c r="F10" s="14"/>
      <c r="G10" s="41"/>
      <c r="H10" s="41"/>
      <c r="I10" s="41"/>
      <c r="J10" s="41"/>
      <c r="K10" s="41"/>
      <c r="L10" s="41"/>
      <c r="M10" s="41"/>
      <c r="N10" s="41"/>
      <c r="O10" s="41"/>
      <c r="P10" s="42"/>
      <c r="Q10" s="41"/>
      <c r="R10" s="41"/>
      <c r="S10" s="41"/>
      <c r="T10" s="41"/>
      <c r="U10" s="41"/>
      <c r="V10" s="43"/>
      <c r="W10" s="41"/>
      <c r="X10" s="15" t="b">
        <f>NOT(OR(ISBLANK(V8),EXACT(UPPER(V8),"PLEASE SPECIFY")))</f>
        <v>1</v>
      </c>
    </row>
    <row r="11" spans="1:259" ht="13.5" customHeight="1" x14ac:dyDescent="0.25">
      <c r="A11" s="16" t="s">
        <v>23</v>
      </c>
      <c r="B11" s="44"/>
      <c r="C11" s="40"/>
      <c r="D11" s="45"/>
      <c r="E11" s="45"/>
      <c r="F11" s="45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6"/>
      <c r="R11" s="46"/>
      <c r="S11" s="46"/>
      <c r="T11" s="46"/>
      <c r="U11" s="46"/>
      <c r="V11" s="46"/>
      <c r="W11" s="46"/>
    </row>
    <row r="12" spans="1:259" ht="13.5" customHeight="1" x14ac:dyDescent="0.25">
      <c r="A12" s="48"/>
      <c r="B12" s="49">
        <v>2</v>
      </c>
      <c r="C12" s="50" t="s">
        <v>24</v>
      </c>
      <c r="D12" s="51" t="s">
        <v>25</v>
      </c>
      <c r="E12" s="52"/>
      <c r="F12" s="53" t="s">
        <v>26</v>
      </c>
      <c r="G12" s="135">
        <f>+H12+I12</f>
        <v>149591779.54000002</v>
      </c>
      <c r="H12" s="135">
        <v>149591779.54000002</v>
      </c>
      <c r="I12" s="135">
        <f>+SUM(J12:W12)</f>
        <v>0</v>
      </c>
      <c r="J12" s="135"/>
      <c r="K12" s="135"/>
      <c r="L12" s="135"/>
      <c r="M12" s="135"/>
      <c r="N12" s="135"/>
      <c r="O12" s="135"/>
      <c r="P12" s="136"/>
      <c r="Q12" s="135"/>
      <c r="R12" s="135"/>
      <c r="S12" s="135"/>
      <c r="T12" s="135"/>
      <c r="U12" s="135"/>
      <c r="V12" s="135">
        <v>0</v>
      </c>
      <c r="W12" s="135"/>
    </row>
    <row r="13" spans="1:259" ht="13.5" customHeight="1" x14ac:dyDescent="0.25">
      <c r="A13" s="48"/>
      <c r="B13" s="56">
        <v>3</v>
      </c>
      <c r="C13" s="171" t="s">
        <v>27</v>
      </c>
      <c r="D13" s="172"/>
      <c r="E13" s="172"/>
      <c r="F13" s="173"/>
      <c r="G13" s="135">
        <f t="shared" ref="G13:G15" si="0">+H13+I13</f>
        <v>0</v>
      </c>
      <c r="H13" s="137"/>
      <c r="I13" s="137"/>
      <c r="J13" s="137"/>
      <c r="K13" s="137"/>
      <c r="L13" s="137"/>
      <c r="M13" s="137"/>
      <c r="N13" s="137"/>
      <c r="O13" s="137"/>
      <c r="P13" s="138"/>
      <c r="Q13" s="137"/>
      <c r="R13" s="137"/>
      <c r="S13" s="137"/>
      <c r="T13" s="137"/>
      <c r="U13" s="137"/>
      <c r="V13" s="137"/>
      <c r="W13" s="137"/>
    </row>
    <row r="14" spans="1:259" ht="13.5" customHeight="1" x14ac:dyDescent="0.25">
      <c r="A14" s="48"/>
      <c r="B14" s="56">
        <v>4</v>
      </c>
      <c r="C14" s="57" t="s">
        <v>28</v>
      </c>
      <c r="D14" s="58" t="s">
        <v>29</v>
      </c>
      <c r="E14" s="52"/>
      <c r="F14" s="59" t="s">
        <v>30</v>
      </c>
      <c r="G14" s="135">
        <f t="shared" si="0"/>
        <v>0</v>
      </c>
      <c r="H14" s="137"/>
      <c r="I14" s="137"/>
      <c r="J14" s="137"/>
      <c r="K14" s="137"/>
      <c r="L14" s="137"/>
      <c r="M14" s="137"/>
      <c r="N14" s="137"/>
      <c r="O14" s="137"/>
      <c r="P14" s="138"/>
      <c r="Q14" s="137"/>
      <c r="R14" s="137"/>
      <c r="S14" s="137"/>
      <c r="T14" s="137"/>
      <c r="U14" s="137"/>
      <c r="V14" s="137"/>
      <c r="W14" s="137"/>
    </row>
    <row r="15" spans="1:259" ht="13.5" customHeight="1" x14ac:dyDescent="0.25">
      <c r="A15" s="48"/>
      <c r="B15" s="56">
        <v>5</v>
      </c>
      <c r="C15" s="171" t="s">
        <v>31</v>
      </c>
      <c r="D15" s="172"/>
      <c r="E15" s="172"/>
      <c r="F15" s="173"/>
      <c r="G15" s="135">
        <f t="shared" si="0"/>
        <v>0</v>
      </c>
      <c r="H15" s="137"/>
      <c r="I15" s="137"/>
      <c r="J15" s="137"/>
      <c r="K15" s="137"/>
      <c r="L15" s="137"/>
      <c r="M15" s="137"/>
      <c r="N15" s="137"/>
      <c r="O15" s="137"/>
      <c r="P15" s="138"/>
      <c r="Q15" s="137"/>
      <c r="R15" s="137"/>
      <c r="S15" s="137"/>
      <c r="T15" s="137"/>
      <c r="U15" s="137"/>
      <c r="V15" s="137"/>
      <c r="W15" s="137"/>
    </row>
    <row r="16" spans="1:259" ht="13.5" customHeight="1" x14ac:dyDescent="0.25">
      <c r="A16" s="48"/>
      <c r="B16" s="56">
        <v>6</v>
      </c>
      <c r="C16" s="171" t="s">
        <v>32</v>
      </c>
      <c r="D16" s="172"/>
      <c r="E16" s="172"/>
      <c r="F16" s="173"/>
      <c r="G16" s="139" t="str">
        <f>G70</f>
        <v>NR</v>
      </c>
      <c r="H16" s="139" t="str">
        <f t="shared" ref="H16:W16" si="1">H70</f>
        <v>NR</v>
      </c>
      <c r="I16" s="139" t="str">
        <f t="shared" si="1"/>
        <v>NR</v>
      </c>
      <c r="J16" s="139" t="str">
        <f t="shared" si="1"/>
        <v>NR</v>
      </c>
      <c r="K16" s="139" t="str">
        <f t="shared" si="1"/>
        <v>NR</v>
      </c>
      <c r="L16" s="139" t="str">
        <f t="shared" si="1"/>
        <v>NR</v>
      </c>
      <c r="M16" s="139" t="str">
        <f t="shared" si="1"/>
        <v>NR</v>
      </c>
      <c r="N16" s="139" t="str">
        <f t="shared" si="1"/>
        <v>NR</v>
      </c>
      <c r="O16" s="139" t="str">
        <f t="shared" si="1"/>
        <v>NR</v>
      </c>
      <c r="P16" s="139" t="str">
        <f t="shared" si="1"/>
        <v>NR</v>
      </c>
      <c r="Q16" s="139" t="str">
        <f t="shared" si="1"/>
        <v>NR</v>
      </c>
      <c r="R16" s="139" t="str">
        <f>R70</f>
        <v>NR</v>
      </c>
      <c r="S16" s="139" t="str">
        <f>S70</f>
        <v>NR</v>
      </c>
      <c r="T16" s="139" t="str">
        <f t="shared" si="1"/>
        <v>NR</v>
      </c>
      <c r="U16" s="139" t="str">
        <f t="shared" si="1"/>
        <v>NR</v>
      </c>
      <c r="V16" s="139" t="str">
        <f t="shared" si="1"/>
        <v>NR</v>
      </c>
      <c r="W16" s="139" t="str">
        <f t="shared" si="1"/>
        <v>NR</v>
      </c>
    </row>
    <row r="17" spans="1:46" ht="13.5" customHeight="1" thickBot="1" x14ac:dyDescent="0.3">
      <c r="A17" s="48"/>
      <c r="B17" s="56">
        <v>7</v>
      </c>
      <c r="C17" s="174" t="s">
        <v>33</v>
      </c>
      <c r="D17" s="175"/>
      <c r="E17" s="175"/>
      <c r="F17" s="176"/>
      <c r="G17" s="139" t="str">
        <f>G77</f>
        <v>NR</v>
      </c>
      <c r="H17" s="139" t="str">
        <f t="shared" ref="H17:W17" si="2">H77</f>
        <v>NR</v>
      </c>
      <c r="I17" s="139" t="str">
        <f t="shared" si="2"/>
        <v>NR</v>
      </c>
      <c r="J17" s="139" t="str">
        <f t="shared" si="2"/>
        <v>NR</v>
      </c>
      <c r="K17" s="139" t="str">
        <f t="shared" si="2"/>
        <v>NR</v>
      </c>
      <c r="L17" s="139" t="str">
        <f t="shared" si="2"/>
        <v>NR</v>
      </c>
      <c r="M17" s="139" t="str">
        <f t="shared" si="2"/>
        <v>NR</v>
      </c>
      <c r="N17" s="139" t="str">
        <f t="shared" si="2"/>
        <v>NR</v>
      </c>
      <c r="O17" s="139" t="str">
        <f t="shared" si="2"/>
        <v>NR</v>
      </c>
      <c r="P17" s="139" t="str">
        <f t="shared" si="2"/>
        <v>NR</v>
      </c>
      <c r="Q17" s="139" t="str">
        <f t="shared" si="2"/>
        <v>NR</v>
      </c>
      <c r="R17" s="139" t="str">
        <f>R77</f>
        <v>NR</v>
      </c>
      <c r="S17" s="139" t="str">
        <f>S77</f>
        <v>NR</v>
      </c>
      <c r="T17" s="139" t="str">
        <f t="shared" si="2"/>
        <v>NR</v>
      </c>
      <c r="U17" s="139" t="str">
        <f t="shared" si="2"/>
        <v>NR</v>
      </c>
      <c r="V17" s="139" t="str">
        <f t="shared" si="2"/>
        <v>NR</v>
      </c>
      <c r="W17" s="139" t="str">
        <f t="shared" si="2"/>
        <v>NR</v>
      </c>
      <c r="X17" s="18"/>
    </row>
    <row r="18" spans="1:46" ht="13.5" customHeight="1" thickTop="1" thickBot="1" x14ac:dyDescent="0.3">
      <c r="A18" s="48"/>
      <c r="B18" s="61">
        <v>8</v>
      </c>
      <c r="C18" s="177" t="s">
        <v>34</v>
      </c>
      <c r="D18" s="178"/>
      <c r="E18" s="178"/>
      <c r="F18" s="179"/>
      <c r="G18" s="140">
        <f>IF(COUNT(G12:G17)&gt;0,SUM(G12:G17),"NR")</f>
        <v>149591779.54000002</v>
      </c>
      <c r="H18" s="140">
        <f t="shared" ref="H18:W18" si="3">IF(COUNT(H12:H17)&gt;0,SUM(H12:H17),"NR")</f>
        <v>149591779.54000002</v>
      </c>
      <c r="I18" s="141">
        <f t="shared" si="3"/>
        <v>0</v>
      </c>
      <c r="J18" s="141" t="str">
        <f t="shared" si="3"/>
        <v>NR</v>
      </c>
      <c r="K18" s="141" t="str">
        <f t="shared" si="3"/>
        <v>NR</v>
      </c>
      <c r="L18" s="141" t="str">
        <f t="shared" si="3"/>
        <v>NR</v>
      </c>
      <c r="M18" s="141" t="str">
        <f t="shared" si="3"/>
        <v>NR</v>
      </c>
      <c r="N18" s="141" t="str">
        <f t="shared" si="3"/>
        <v>NR</v>
      </c>
      <c r="O18" s="141" t="str">
        <f t="shared" si="3"/>
        <v>NR</v>
      </c>
      <c r="P18" s="141" t="str">
        <f t="shared" si="3"/>
        <v>NR</v>
      </c>
      <c r="Q18" s="141" t="str">
        <f t="shared" si="3"/>
        <v>NR</v>
      </c>
      <c r="R18" s="141" t="str">
        <f>IF(COUNT(R12:R17)&gt;0,SUM(R12:R17),"NR")</f>
        <v>NR</v>
      </c>
      <c r="S18" s="141" t="str">
        <f>IF(COUNT(S12:S17)&gt;0,SUM(S12:S17),"NR")</f>
        <v>NR</v>
      </c>
      <c r="T18" s="141" t="str">
        <f t="shared" si="3"/>
        <v>NR</v>
      </c>
      <c r="U18" s="141" t="str">
        <f t="shared" si="3"/>
        <v>NR</v>
      </c>
      <c r="V18" s="141">
        <f t="shared" si="3"/>
        <v>0</v>
      </c>
      <c r="W18" s="141" t="str">
        <f t="shared" si="3"/>
        <v>NR</v>
      </c>
      <c r="X18" s="18"/>
    </row>
    <row r="19" spans="1:46" ht="13.5" customHeight="1" thickTop="1" thickBot="1" x14ac:dyDescent="0.3">
      <c r="A19" s="48"/>
      <c r="B19" s="64"/>
      <c r="C19" s="65"/>
      <c r="D19" s="66"/>
      <c r="E19" s="66"/>
      <c r="F19" s="66"/>
      <c r="G19" s="142"/>
      <c r="H19" s="142"/>
      <c r="I19" s="143"/>
      <c r="J19" s="143"/>
      <c r="K19" s="143"/>
      <c r="L19" s="143"/>
      <c r="M19" s="143"/>
      <c r="N19" s="143"/>
      <c r="O19" s="143"/>
      <c r="P19" s="144"/>
      <c r="Q19" s="143"/>
      <c r="R19" s="143"/>
      <c r="S19" s="143"/>
      <c r="T19" s="143"/>
      <c r="U19" s="145" t="s">
        <v>106</v>
      </c>
      <c r="V19" s="143"/>
      <c r="W19" s="143"/>
      <c r="X19" s="18"/>
    </row>
    <row r="20" spans="1:46" ht="13.5" customHeight="1" thickTop="1" thickBot="1" x14ac:dyDescent="0.3">
      <c r="A20" s="48"/>
      <c r="B20" s="67"/>
      <c r="C20" s="65"/>
      <c r="D20" s="66"/>
      <c r="E20" s="66"/>
      <c r="F20" s="66"/>
      <c r="G20" s="142"/>
      <c r="H20" s="142"/>
      <c r="I20" s="142"/>
      <c r="J20" s="142"/>
      <c r="K20" s="142"/>
      <c r="L20" s="142"/>
      <c r="M20" s="142"/>
      <c r="N20" s="142"/>
      <c r="O20" s="142"/>
      <c r="P20" s="146"/>
      <c r="Q20" s="142"/>
      <c r="R20" s="142"/>
      <c r="S20" s="142"/>
      <c r="T20" s="142"/>
      <c r="U20" s="142"/>
      <c r="V20" s="142"/>
      <c r="W20" s="142"/>
      <c r="X20" s="18"/>
    </row>
    <row r="21" spans="1:46" ht="13.5" customHeight="1" thickTop="1" x14ac:dyDescent="0.25">
      <c r="A21" s="19" t="s">
        <v>35</v>
      </c>
      <c r="B21" s="68"/>
      <c r="C21" s="69"/>
      <c r="D21" s="66"/>
      <c r="E21" s="66"/>
      <c r="F21" s="66"/>
      <c r="G21" s="147"/>
      <c r="H21" s="147"/>
      <c r="I21" s="147"/>
      <c r="J21" s="147"/>
      <c r="K21" s="147"/>
      <c r="L21" s="147"/>
      <c r="M21" s="147"/>
      <c r="N21" s="147"/>
      <c r="O21" s="147"/>
      <c r="P21" s="148"/>
      <c r="Q21" s="147"/>
      <c r="R21" s="147"/>
      <c r="S21" s="147"/>
      <c r="T21" s="147"/>
      <c r="U21" s="147"/>
      <c r="V21" s="147"/>
      <c r="W21" s="147"/>
      <c r="X21" s="18"/>
    </row>
    <row r="22" spans="1:46" s="23" customFormat="1" ht="13.5" customHeight="1" x14ac:dyDescent="0.25">
      <c r="A22" s="36"/>
      <c r="B22" s="53">
        <v>9</v>
      </c>
      <c r="C22" s="180" t="s">
        <v>36</v>
      </c>
      <c r="D22" s="180"/>
      <c r="E22" s="180"/>
      <c r="F22" s="181"/>
      <c r="G22" s="135">
        <f t="shared" ref="G22:G28" si="4">+H22+I22</f>
        <v>92253137.960000008</v>
      </c>
      <c r="H22" s="149">
        <v>92253137.960000008</v>
      </c>
      <c r="I22" s="135">
        <f t="shared" ref="I22:I28" si="5">+SUM(J22:W22)</f>
        <v>0</v>
      </c>
      <c r="J22" s="149"/>
      <c r="K22" s="149"/>
      <c r="L22" s="149"/>
      <c r="M22" s="149"/>
      <c r="N22" s="149"/>
      <c r="O22" s="149"/>
      <c r="P22" s="150"/>
      <c r="Q22" s="149"/>
      <c r="R22" s="149"/>
      <c r="S22" s="149"/>
      <c r="T22" s="149"/>
      <c r="U22" s="149"/>
      <c r="V22" s="149"/>
      <c r="W22" s="149"/>
      <c r="X22" s="20"/>
      <c r="Y22" s="21"/>
      <c r="Z22" s="21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</row>
    <row r="23" spans="1:46" ht="13.5" customHeight="1" x14ac:dyDescent="0.25">
      <c r="A23" s="70"/>
      <c r="B23" s="71">
        <v>10</v>
      </c>
      <c r="C23" s="171" t="s">
        <v>37</v>
      </c>
      <c r="D23" s="172"/>
      <c r="E23" s="172"/>
      <c r="F23" s="173"/>
      <c r="G23" s="135">
        <f t="shared" si="4"/>
        <v>0</v>
      </c>
      <c r="H23" s="135"/>
      <c r="I23" s="135">
        <f t="shared" si="5"/>
        <v>0</v>
      </c>
      <c r="J23" s="135"/>
      <c r="K23" s="135"/>
      <c r="L23" s="135"/>
      <c r="M23" s="135"/>
      <c r="N23" s="135"/>
      <c r="O23" s="135"/>
      <c r="P23" s="136"/>
      <c r="Q23" s="135"/>
      <c r="R23" s="135"/>
      <c r="S23" s="135"/>
      <c r="T23" s="135"/>
      <c r="U23" s="135"/>
      <c r="V23" s="135"/>
      <c r="W23" s="135"/>
      <c r="X23" s="18"/>
    </row>
    <row r="24" spans="1:46" ht="13.5" customHeight="1" x14ac:dyDescent="0.25">
      <c r="A24" s="48"/>
      <c r="B24" s="56">
        <v>11</v>
      </c>
      <c r="C24" s="171" t="s">
        <v>38</v>
      </c>
      <c r="D24" s="172"/>
      <c r="E24" s="172"/>
      <c r="F24" s="173"/>
      <c r="G24" s="135">
        <f t="shared" si="4"/>
        <v>0</v>
      </c>
      <c r="H24" s="137"/>
      <c r="I24" s="135">
        <f t="shared" si="5"/>
        <v>0</v>
      </c>
      <c r="J24" s="137"/>
      <c r="K24" s="137"/>
      <c r="L24" s="137"/>
      <c r="M24" s="137"/>
      <c r="N24" s="137"/>
      <c r="O24" s="137"/>
      <c r="P24" s="138"/>
      <c r="Q24" s="137"/>
      <c r="R24" s="137"/>
      <c r="S24" s="137"/>
      <c r="T24" s="137"/>
      <c r="U24" s="137"/>
      <c r="V24" s="137"/>
      <c r="W24" s="137"/>
      <c r="X24" s="18"/>
    </row>
    <row r="25" spans="1:46" ht="13.5" customHeight="1" x14ac:dyDescent="0.25">
      <c r="A25" s="48"/>
      <c r="B25" s="56">
        <v>12</v>
      </c>
      <c r="C25" s="171" t="s">
        <v>39</v>
      </c>
      <c r="D25" s="172"/>
      <c r="E25" s="172"/>
      <c r="F25" s="173"/>
      <c r="G25" s="135">
        <f t="shared" si="4"/>
        <v>21825085.740000002</v>
      </c>
      <c r="H25" s="137">
        <v>21825085.740000002</v>
      </c>
      <c r="I25" s="135">
        <f t="shared" si="5"/>
        <v>0</v>
      </c>
      <c r="J25" s="137"/>
      <c r="K25" s="137"/>
      <c r="L25" s="137"/>
      <c r="M25" s="137"/>
      <c r="N25" s="137"/>
      <c r="O25" s="137"/>
      <c r="P25" s="138"/>
      <c r="Q25" s="137"/>
      <c r="R25" s="137"/>
      <c r="S25" s="137"/>
      <c r="T25" s="137"/>
      <c r="U25" s="137"/>
      <c r="V25" s="137"/>
      <c r="W25" s="137"/>
      <c r="X25" s="18"/>
    </row>
    <row r="26" spans="1:46" ht="13.5" customHeight="1" x14ac:dyDescent="0.25">
      <c r="A26" s="48"/>
      <c r="B26" s="56">
        <v>13</v>
      </c>
      <c r="C26" s="171" t="s">
        <v>40</v>
      </c>
      <c r="D26" s="172"/>
      <c r="E26" s="172"/>
      <c r="F26" s="173"/>
      <c r="G26" s="135">
        <f t="shared" si="4"/>
        <v>16483968.980000004</v>
      </c>
      <c r="H26" s="137">
        <v>16483968.980000004</v>
      </c>
      <c r="I26" s="135">
        <f t="shared" si="5"/>
        <v>0</v>
      </c>
      <c r="J26" s="137"/>
      <c r="K26" s="137"/>
      <c r="L26" s="137"/>
      <c r="M26" s="137"/>
      <c r="N26" s="137"/>
      <c r="O26" s="137"/>
      <c r="P26" s="138"/>
      <c r="Q26" s="137"/>
      <c r="R26" s="137"/>
      <c r="S26" s="137"/>
      <c r="T26" s="137"/>
      <c r="U26" s="137"/>
      <c r="V26" s="137"/>
      <c r="W26" s="137"/>
      <c r="X26" s="18"/>
    </row>
    <row r="27" spans="1:46" ht="13.5" customHeight="1" x14ac:dyDescent="0.25">
      <c r="A27" s="48"/>
      <c r="B27" s="56">
        <v>14</v>
      </c>
      <c r="C27" s="201" t="s">
        <v>41</v>
      </c>
      <c r="D27" s="172"/>
      <c r="E27" s="172"/>
      <c r="F27" s="173"/>
      <c r="G27" s="139" t="str">
        <f>G90</f>
        <v>NR</v>
      </c>
      <c r="H27" s="139" t="str">
        <f t="shared" ref="H27:W27" si="6">H90</f>
        <v>NR</v>
      </c>
      <c r="I27" s="139" t="str">
        <f t="shared" si="6"/>
        <v>NR</v>
      </c>
      <c r="J27" s="139" t="str">
        <f t="shared" si="6"/>
        <v>NR</v>
      </c>
      <c r="K27" s="139" t="str">
        <f t="shared" si="6"/>
        <v>NR</v>
      </c>
      <c r="L27" s="139" t="str">
        <f t="shared" si="6"/>
        <v>NR</v>
      </c>
      <c r="M27" s="139" t="str">
        <f t="shared" si="6"/>
        <v>NR</v>
      </c>
      <c r="N27" s="139" t="str">
        <f t="shared" si="6"/>
        <v>NR</v>
      </c>
      <c r="O27" s="139" t="str">
        <f t="shared" si="6"/>
        <v>NR</v>
      </c>
      <c r="P27" s="139" t="str">
        <f t="shared" si="6"/>
        <v>NR</v>
      </c>
      <c r="Q27" s="139" t="str">
        <f t="shared" si="6"/>
        <v>NR</v>
      </c>
      <c r="R27" s="139" t="str">
        <f>R90</f>
        <v>NR</v>
      </c>
      <c r="S27" s="139" t="str">
        <f t="shared" si="6"/>
        <v>NR</v>
      </c>
      <c r="T27" s="139" t="str">
        <f t="shared" si="6"/>
        <v>NR</v>
      </c>
      <c r="U27" s="139" t="str">
        <f t="shared" si="6"/>
        <v>NR</v>
      </c>
      <c r="V27" s="139" t="str">
        <f t="shared" si="6"/>
        <v>NR</v>
      </c>
      <c r="W27" s="139" t="str">
        <f t="shared" si="6"/>
        <v>NR</v>
      </c>
      <c r="X27" s="18"/>
    </row>
    <row r="28" spans="1:46" ht="13.5" customHeight="1" thickBot="1" x14ac:dyDescent="0.3">
      <c r="A28" s="48"/>
      <c r="B28" s="72">
        <v>15</v>
      </c>
      <c r="C28" s="174" t="s">
        <v>42</v>
      </c>
      <c r="D28" s="175"/>
      <c r="E28" s="175"/>
      <c r="F28" s="176"/>
      <c r="G28" s="135">
        <f t="shared" si="4"/>
        <v>2837439.19</v>
      </c>
      <c r="H28" s="151">
        <v>2837439.19</v>
      </c>
      <c r="I28" s="135">
        <f t="shared" si="5"/>
        <v>0</v>
      </c>
      <c r="J28" s="151"/>
      <c r="K28" s="151"/>
      <c r="L28" s="151"/>
      <c r="M28" s="151"/>
      <c r="N28" s="151"/>
      <c r="O28" s="151"/>
      <c r="P28" s="152"/>
      <c r="Q28" s="151"/>
      <c r="R28" s="151"/>
      <c r="S28" s="151"/>
      <c r="T28" s="151"/>
      <c r="U28" s="151"/>
      <c r="V28" s="151"/>
      <c r="W28" s="151"/>
      <c r="X28" s="18"/>
    </row>
    <row r="29" spans="1:46" ht="13.5" customHeight="1" thickTop="1" thickBot="1" x14ac:dyDescent="0.3">
      <c r="A29" s="48"/>
      <c r="B29" s="61">
        <v>16</v>
      </c>
      <c r="C29" s="177" t="s">
        <v>43</v>
      </c>
      <c r="D29" s="178"/>
      <c r="E29" s="178"/>
      <c r="F29" s="179"/>
      <c r="G29" s="140">
        <f>IF(COUNT(G22:G28)&gt;0,SUM(G22:G28),"NR")</f>
        <v>133399631.87000002</v>
      </c>
      <c r="H29" s="140">
        <f t="shared" ref="H29:W29" si="7">IF(COUNT(H22:H28)&gt;0,SUM(H22:H28),"NR")</f>
        <v>133399631.87000002</v>
      </c>
      <c r="I29" s="140">
        <f t="shared" si="7"/>
        <v>0</v>
      </c>
      <c r="J29" s="140" t="str">
        <f t="shared" si="7"/>
        <v>NR</v>
      </c>
      <c r="K29" s="140" t="str">
        <f t="shared" si="7"/>
        <v>NR</v>
      </c>
      <c r="L29" s="140" t="str">
        <f t="shared" si="7"/>
        <v>NR</v>
      </c>
      <c r="M29" s="140" t="str">
        <f t="shared" si="7"/>
        <v>NR</v>
      </c>
      <c r="N29" s="140" t="str">
        <f t="shared" si="7"/>
        <v>NR</v>
      </c>
      <c r="O29" s="140" t="str">
        <f t="shared" si="7"/>
        <v>NR</v>
      </c>
      <c r="P29" s="140" t="str">
        <f t="shared" si="7"/>
        <v>NR</v>
      </c>
      <c r="Q29" s="140" t="str">
        <f t="shared" si="7"/>
        <v>NR</v>
      </c>
      <c r="R29" s="140" t="str">
        <f>IF(COUNT(R22:R28)&gt;0,SUM(R22:R28),"NR")</f>
        <v>NR</v>
      </c>
      <c r="S29" s="140" t="str">
        <f t="shared" si="7"/>
        <v>NR</v>
      </c>
      <c r="T29" s="140" t="str">
        <f t="shared" si="7"/>
        <v>NR</v>
      </c>
      <c r="U29" s="140" t="str">
        <f t="shared" si="7"/>
        <v>NR</v>
      </c>
      <c r="V29" s="140" t="str">
        <f t="shared" si="7"/>
        <v>NR</v>
      </c>
      <c r="W29" s="140" t="str">
        <f t="shared" si="7"/>
        <v>NR</v>
      </c>
      <c r="X29" s="18"/>
    </row>
    <row r="30" spans="1:46" ht="13.5" customHeight="1" thickTop="1" x14ac:dyDescent="0.25">
      <c r="A30" s="48"/>
      <c r="B30" s="73"/>
      <c r="C30" s="74"/>
      <c r="D30" s="66"/>
      <c r="E30" s="66"/>
      <c r="F30" s="66"/>
      <c r="G30" s="142"/>
      <c r="H30" s="142"/>
      <c r="I30" s="142"/>
      <c r="J30" s="142"/>
      <c r="K30" s="142"/>
      <c r="L30" s="142"/>
      <c r="M30" s="142"/>
      <c r="N30" s="142"/>
      <c r="O30" s="142"/>
      <c r="P30" s="146"/>
      <c r="Q30" s="142"/>
      <c r="R30" s="142"/>
      <c r="S30" s="142"/>
      <c r="T30" s="142"/>
      <c r="U30" s="142"/>
      <c r="V30" s="142"/>
      <c r="W30" s="142"/>
      <c r="X30" s="18"/>
    </row>
    <row r="31" spans="1:46" ht="13.5" customHeight="1" x14ac:dyDescent="0.25">
      <c r="A31" s="48"/>
      <c r="B31" s="75"/>
      <c r="C31" s="76"/>
      <c r="D31" s="66"/>
      <c r="E31" s="66"/>
      <c r="F31" s="66"/>
      <c r="G31" s="142"/>
      <c r="H31" s="142"/>
      <c r="I31" s="142"/>
      <c r="J31" s="142"/>
      <c r="K31" s="142"/>
      <c r="L31" s="142"/>
      <c r="M31" s="142"/>
      <c r="N31" s="142"/>
      <c r="O31" s="142"/>
      <c r="P31" s="146"/>
      <c r="Q31" s="142"/>
      <c r="R31" s="142"/>
      <c r="S31" s="142"/>
      <c r="T31" s="142"/>
      <c r="U31" s="142"/>
      <c r="V31" s="142"/>
      <c r="W31" s="142"/>
      <c r="X31" s="18"/>
    </row>
    <row r="32" spans="1:46" ht="13.5" customHeight="1" x14ac:dyDescent="0.25">
      <c r="A32" s="24" t="s">
        <v>44</v>
      </c>
      <c r="B32" s="68"/>
      <c r="C32" s="69"/>
      <c r="D32" s="66"/>
      <c r="E32" s="66"/>
      <c r="F32" s="66"/>
      <c r="G32" s="142"/>
      <c r="H32" s="142"/>
      <c r="I32" s="142"/>
      <c r="J32" s="142"/>
      <c r="K32" s="142"/>
      <c r="L32" s="142"/>
      <c r="M32" s="142"/>
      <c r="N32" s="142"/>
      <c r="O32" s="142"/>
      <c r="P32" s="146"/>
      <c r="Q32" s="142"/>
      <c r="R32" s="142"/>
      <c r="S32" s="142"/>
      <c r="T32" s="142"/>
      <c r="U32" s="142"/>
      <c r="V32" s="142"/>
      <c r="W32" s="142"/>
      <c r="X32" s="18"/>
    </row>
    <row r="33" spans="1:26" ht="13.5" customHeight="1" x14ac:dyDescent="0.25">
      <c r="A33" s="77"/>
      <c r="B33" s="53">
        <v>17</v>
      </c>
      <c r="C33" s="180" t="s">
        <v>45</v>
      </c>
      <c r="D33" s="180"/>
      <c r="E33" s="180"/>
      <c r="F33" s="181"/>
      <c r="G33" s="137">
        <f t="shared" ref="G33" si="8">+H33+I33</f>
        <v>14304211.340000002</v>
      </c>
      <c r="H33" s="137">
        <v>14304211.340000002</v>
      </c>
      <c r="I33" s="137">
        <f t="shared" ref="I33" si="9">+SUM(J33:W33)</f>
        <v>0</v>
      </c>
      <c r="J33" s="137"/>
      <c r="K33" s="137"/>
      <c r="L33" s="137"/>
      <c r="M33" s="137"/>
      <c r="N33" s="137"/>
      <c r="O33" s="137"/>
      <c r="P33" s="138"/>
      <c r="Q33" s="137"/>
      <c r="R33" s="137"/>
      <c r="S33" s="137"/>
      <c r="T33" s="137"/>
      <c r="U33" s="137"/>
      <c r="V33" s="137"/>
      <c r="W33" s="137"/>
      <c r="X33" s="18"/>
    </row>
    <row r="34" spans="1:26" s="23" customFormat="1" ht="13.5" customHeight="1" x14ac:dyDescent="0.25">
      <c r="A34" s="36"/>
      <c r="B34" s="59">
        <v>18</v>
      </c>
      <c r="C34" s="172" t="s">
        <v>46</v>
      </c>
      <c r="D34" s="172"/>
      <c r="E34" s="172"/>
      <c r="F34" s="173"/>
      <c r="G34" s="139">
        <f>IF(COUNT(G29,G33)&gt;0,SUM(G29)-SUM(G33),"NR")</f>
        <v>119095420.53000002</v>
      </c>
      <c r="H34" s="139">
        <f t="shared" ref="H34:V34" si="10">IF(COUNT(H29,H33)&gt;0,SUM(H29)-SUM(H33),"NR")</f>
        <v>119095420.53000002</v>
      </c>
      <c r="I34" s="139">
        <f t="shared" si="10"/>
        <v>0</v>
      </c>
      <c r="J34" s="139" t="str">
        <f t="shared" si="10"/>
        <v>NR</v>
      </c>
      <c r="K34" s="139" t="str">
        <f t="shared" si="10"/>
        <v>NR</v>
      </c>
      <c r="L34" s="139" t="str">
        <f t="shared" si="10"/>
        <v>NR</v>
      </c>
      <c r="M34" s="139" t="str">
        <f t="shared" si="10"/>
        <v>NR</v>
      </c>
      <c r="N34" s="139" t="str">
        <f t="shared" si="10"/>
        <v>NR</v>
      </c>
      <c r="O34" s="139" t="str">
        <f t="shared" si="10"/>
        <v>NR</v>
      </c>
      <c r="P34" s="139" t="str">
        <f t="shared" si="10"/>
        <v>NR</v>
      </c>
      <c r="Q34" s="139" t="str">
        <f t="shared" si="10"/>
        <v>NR</v>
      </c>
      <c r="R34" s="139" t="str">
        <f>IF(COUNT(R29,R33)&gt;0,SUM(R29)-SUM(R33),"NR")</f>
        <v>NR</v>
      </c>
      <c r="S34" s="139" t="str">
        <f t="shared" si="10"/>
        <v>NR</v>
      </c>
      <c r="T34" s="139" t="str">
        <f t="shared" si="10"/>
        <v>NR</v>
      </c>
      <c r="U34" s="139" t="str">
        <f t="shared" si="10"/>
        <v>NR</v>
      </c>
      <c r="V34" s="139" t="str">
        <f t="shared" si="10"/>
        <v>NR</v>
      </c>
      <c r="W34" s="139" t="str">
        <f>IF(COUNT(W29,W33)&gt;0,SUM(W29,-W33),"NR")</f>
        <v>NR</v>
      </c>
      <c r="X34" s="25"/>
      <c r="Y34" s="26"/>
      <c r="Z34" s="26"/>
    </row>
    <row r="35" spans="1:26" s="23" customFormat="1" ht="13.5" customHeight="1" x14ac:dyDescent="0.25">
      <c r="A35" s="36"/>
      <c r="B35" s="59">
        <v>19</v>
      </c>
      <c r="C35" s="172" t="s">
        <v>47</v>
      </c>
      <c r="D35" s="172"/>
      <c r="E35" s="172"/>
      <c r="F35" s="173"/>
      <c r="G35" s="135">
        <f t="shared" ref="G35:G39" si="11">+H35+I35</f>
        <v>0</v>
      </c>
      <c r="H35" s="153"/>
      <c r="I35" s="135">
        <f t="shared" ref="I35:I39" si="12">+SUM(J35:W35)</f>
        <v>0</v>
      </c>
      <c r="J35" s="153"/>
      <c r="K35" s="153"/>
      <c r="L35" s="153"/>
      <c r="M35" s="153"/>
      <c r="N35" s="153"/>
      <c r="O35" s="153"/>
      <c r="P35" s="154"/>
      <c r="Q35" s="153"/>
      <c r="R35" s="153"/>
      <c r="S35" s="153"/>
      <c r="T35" s="153"/>
      <c r="U35" s="153"/>
      <c r="V35" s="153"/>
      <c r="W35" s="153"/>
      <c r="X35" s="25"/>
      <c r="Y35" s="26"/>
      <c r="Z35" s="26"/>
    </row>
    <row r="36" spans="1:26" s="22" customFormat="1" ht="13.5" customHeight="1" x14ac:dyDescent="0.25">
      <c r="A36" s="36"/>
      <c r="B36" s="59">
        <v>20</v>
      </c>
      <c r="C36" s="172" t="s">
        <v>48</v>
      </c>
      <c r="D36" s="172"/>
      <c r="E36" s="172"/>
      <c r="F36" s="173"/>
      <c r="G36" s="135">
        <f t="shared" si="11"/>
        <v>1653231</v>
      </c>
      <c r="H36" s="153">
        <v>1653231</v>
      </c>
      <c r="I36" s="135">
        <f t="shared" si="12"/>
        <v>0</v>
      </c>
      <c r="J36" s="153"/>
      <c r="K36" s="153"/>
      <c r="L36" s="153"/>
      <c r="M36" s="153"/>
      <c r="N36" s="153"/>
      <c r="O36" s="153"/>
      <c r="P36" s="154"/>
      <c r="Q36" s="153"/>
      <c r="R36" s="153"/>
      <c r="S36" s="153"/>
      <c r="T36" s="153"/>
      <c r="U36" s="153"/>
      <c r="V36" s="153"/>
      <c r="W36" s="153"/>
      <c r="X36" s="20"/>
      <c r="Y36" s="21"/>
      <c r="Z36" s="21"/>
    </row>
    <row r="37" spans="1:26" s="22" customFormat="1" ht="13.5" customHeight="1" x14ac:dyDescent="0.25">
      <c r="A37" s="36"/>
      <c r="B37" s="59">
        <v>21</v>
      </c>
      <c r="C37" s="172" t="s">
        <v>49</v>
      </c>
      <c r="D37" s="172"/>
      <c r="E37" s="172"/>
      <c r="F37" s="173"/>
      <c r="G37" s="135">
        <f t="shared" si="11"/>
        <v>13167366.470000004</v>
      </c>
      <c r="H37" s="153">
        <v>13167366.470000004</v>
      </c>
      <c r="I37" s="135">
        <f t="shared" si="12"/>
        <v>0</v>
      </c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>
        <v>0</v>
      </c>
      <c r="W37" s="153"/>
      <c r="X37" s="20"/>
      <c r="Y37" s="21"/>
      <c r="Z37" s="21"/>
    </row>
    <row r="38" spans="1:26" s="22" customFormat="1" ht="13.5" customHeight="1" x14ac:dyDescent="0.25">
      <c r="A38" s="36"/>
      <c r="B38" s="78">
        <v>22</v>
      </c>
      <c r="C38" s="197" t="s">
        <v>50</v>
      </c>
      <c r="D38" s="197"/>
      <c r="E38" s="197"/>
      <c r="F38" s="198"/>
      <c r="G38" s="199">
        <f t="shared" si="11"/>
        <v>0</v>
      </c>
      <c r="H38" s="199"/>
      <c r="I38" s="199">
        <f t="shared" si="12"/>
        <v>0</v>
      </c>
      <c r="J38" s="199"/>
      <c r="K38" s="199"/>
      <c r="L38" s="199"/>
      <c r="M38" s="155"/>
      <c r="N38" s="155"/>
      <c r="O38" s="199"/>
      <c r="P38" s="199"/>
      <c r="Q38" s="199"/>
      <c r="R38" s="199"/>
      <c r="S38" s="155"/>
      <c r="T38" s="199"/>
      <c r="U38" s="199"/>
      <c r="V38" s="199"/>
      <c r="W38" s="199"/>
      <c r="X38" s="20"/>
      <c r="Y38" s="21"/>
      <c r="Z38" s="21"/>
    </row>
    <row r="39" spans="1:26" s="22" customFormat="1" ht="13.5" customHeight="1" x14ac:dyDescent="0.25">
      <c r="A39" s="36"/>
      <c r="B39" s="53"/>
      <c r="C39" s="51" t="s">
        <v>25</v>
      </c>
      <c r="D39" s="52"/>
      <c r="E39" s="205" t="s">
        <v>51</v>
      </c>
      <c r="F39" s="206"/>
      <c r="G39" s="200">
        <f t="shared" si="11"/>
        <v>0</v>
      </c>
      <c r="H39" s="200"/>
      <c r="I39" s="200">
        <f t="shared" si="12"/>
        <v>0</v>
      </c>
      <c r="J39" s="200"/>
      <c r="K39" s="200"/>
      <c r="L39" s="200"/>
      <c r="M39" s="149"/>
      <c r="N39" s="149"/>
      <c r="O39" s="200"/>
      <c r="P39" s="200"/>
      <c r="Q39" s="200"/>
      <c r="R39" s="200"/>
      <c r="S39" s="149"/>
      <c r="T39" s="200"/>
      <c r="U39" s="200"/>
      <c r="V39" s="200"/>
      <c r="W39" s="200"/>
      <c r="X39" s="20"/>
      <c r="Y39" s="21"/>
      <c r="Z39" s="21"/>
    </row>
    <row r="40" spans="1:26" ht="13.5" customHeight="1" x14ac:dyDescent="0.25">
      <c r="A40" s="70"/>
      <c r="B40" s="71">
        <v>23</v>
      </c>
      <c r="C40" s="171" t="s">
        <v>52</v>
      </c>
      <c r="D40" s="172"/>
      <c r="E40" s="172"/>
      <c r="F40" s="173"/>
      <c r="G40" s="139">
        <f>IF(COUNT(G34:G39)&gt;0,SUM(G34:G39),"NR")</f>
        <v>133916018.00000001</v>
      </c>
      <c r="H40" s="139">
        <f t="shared" ref="H40:W40" si="13">IF(COUNT(H34:H39)&gt;0,SUM(H34:H39),"NR")</f>
        <v>133916018.00000001</v>
      </c>
      <c r="I40" s="139">
        <f t="shared" si="13"/>
        <v>0</v>
      </c>
      <c r="J40" s="139" t="str">
        <f t="shared" si="13"/>
        <v>NR</v>
      </c>
      <c r="K40" s="139" t="str">
        <f t="shared" si="13"/>
        <v>NR</v>
      </c>
      <c r="L40" s="139" t="str">
        <f t="shared" si="13"/>
        <v>NR</v>
      </c>
      <c r="M40" s="139" t="str">
        <f t="shared" si="13"/>
        <v>NR</v>
      </c>
      <c r="N40" s="139" t="str">
        <f t="shared" si="13"/>
        <v>NR</v>
      </c>
      <c r="O40" s="139" t="str">
        <f t="shared" si="13"/>
        <v>NR</v>
      </c>
      <c r="P40" s="139" t="str">
        <f t="shared" si="13"/>
        <v>NR</v>
      </c>
      <c r="Q40" s="139" t="str">
        <f t="shared" si="13"/>
        <v>NR</v>
      </c>
      <c r="R40" s="139" t="str">
        <f>IF(COUNT(R34:R39)&gt;0,SUM(R34:R39),"NR")</f>
        <v>NR</v>
      </c>
      <c r="S40" s="139" t="str">
        <f>IF(COUNT(S34:S39)&gt;0,SUM(S34:S39),"NR")</f>
        <v>NR</v>
      </c>
      <c r="T40" s="139" t="str">
        <f t="shared" si="13"/>
        <v>NR</v>
      </c>
      <c r="U40" s="139" t="str">
        <f t="shared" si="13"/>
        <v>NR</v>
      </c>
      <c r="V40" s="139">
        <f t="shared" si="13"/>
        <v>0</v>
      </c>
      <c r="W40" s="139" t="str">
        <f t="shared" si="13"/>
        <v>NR</v>
      </c>
      <c r="X40" s="18"/>
    </row>
    <row r="41" spans="1:26" ht="13.5" customHeight="1" x14ac:dyDescent="0.25">
      <c r="A41" s="48"/>
      <c r="B41" s="56">
        <v>24</v>
      </c>
      <c r="C41" s="171" t="s">
        <v>53</v>
      </c>
      <c r="D41" s="172"/>
      <c r="E41" s="172"/>
      <c r="F41" s="173"/>
      <c r="G41" s="139">
        <f t="shared" ref="G41:W41" si="14">IF(COUNT(G18,G40)&gt;0,SUM(G18)-SUM(G40),"NR")</f>
        <v>15675761.540000007</v>
      </c>
      <c r="H41" s="139">
        <f t="shared" si="14"/>
        <v>15675761.540000007</v>
      </c>
      <c r="I41" s="139">
        <f t="shared" si="14"/>
        <v>0</v>
      </c>
      <c r="J41" s="139" t="str">
        <f t="shared" si="14"/>
        <v>NR</v>
      </c>
      <c r="K41" s="139" t="str">
        <f t="shared" si="14"/>
        <v>NR</v>
      </c>
      <c r="L41" s="139" t="str">
        <f t="shared" si="14"/>
        <v>NR</v>
      </c>
      <c r="M41" s="139" t="str">
        <f>IF(COUNT(M18,M40)&gt;0,SUM(M18)-SUM(M40),"NR")</f>
        <v>NR</v>
      </c>
      <c r="N41" s="139" t="str">
        <f>IF(COUNT(N18,N40)&gt;0,SUM(N18)-SUM(N40),"NR")</f>
        <v>NR</v>
      </c>
      <c r="O41" s="139" t="str">
        <f t="shared" si="14"/>
        <v>NR</v>
      </c>
      <c r="P41" s="139" t="str">
        <f t="shared" si="14"/>
        <v>NR</v>
      </c>
      <c r="Q41" s="139" t="str">
        <f t="shared" si="14"/>
        <v>NR</v>
      </c>
      <c r="R41" s="139" t="str">
        <f>IF(COUNT(R18,R40)&gt;0,SUM(R18)-SUM(R40),"NR")</f>
        <v>NR</v>
      </c>
      <c r="S41" s="139" t="str">
        <f>IF(COUNT(S18,S40)&gt;0,SUM(S18)-SUM(S40),"NR")</f>
        <v>NR</v>
      </c>
      <c r="T41" s="139" t="str">
        <f t="shared" si="14"/>
        <v>NR</v>
      </c>
      <c r="U41" s="139" t="str">
        <f t="shared" si="14"/>
        <v>NR</v>
      </c>
      <c r="V41" s="139">
        <f t="shared" si="14"/>
        <v>0</v>
      </c>
      <c r="W41" s="139" t="str">
        <f t="shared" si="14"/>
        <v>NR</v>
      </c>
      <c r="X41" s="18"/>
    </row>
    <row r="42" spans="1:26" ht="13.5" customHeight="1" x14ac:dyDescent="0.25">
      <c r="A42" s="48"/>
      <c r="B42" s="56">
        <v>25</v>
      </c>
      <c r="C42" s="171" t="s">
        <v>54</v>
      </c>
      <c r="D42" s="172"/>
      <c r="E42" s="172"/>
      <c r="F42" s="173"/>
      <c r="G42" s="135">
        <f t="shared" ref="G42:G43" si="15">+H42+I42</f>
        <v>2871510.7899999996</v>
      </c>
      <c r="H42" s="137">
        <v>2871510.7899999996</v>
      </c>
      <c r="I42" s="135">
        <f t="shared" ref="I42:I43" si="16">+SUM(J42:W42)</f>
        <v>0</v>
      </c>
      <c r="J42" s="137"/>
      <c r="K42" s="137"/>
      <c r="L42" s="137"/>
      <c r="M42" s="137"/>
      <c r="N42" s="137"/>
      <c r="O42" s="137"/>
      <c r="P42" s="138"/>
      <c r="Q42" s="137"/>
      <c r="R42" s="137"/>
      <c r="S42" s="137"/>
      <c r="T42" s="137"/>
      <c r="U42" s="137"/>
      <c r="V42" s="137"/>
      <c r="W42" s="137"/>
      <c r="X42" s="18"/>
    </row>
    <row r="43" spans="1:26" ht="13.5" customHeight="1" x14ac:dyDescent="0.25">
      <c r="A43" s="48"/>
      <c r="B43" s="56">
        <v>26</v>
      </c>
      <c r="C43" s="171" t="s">
        <v>107</v>
      </c>
      <c r="D43" s="172"/>
      <c r="E43" s="172"/>
      <c r="F43" s="173"/>
      <c r="G43" s="135">
        <f t="shared" si="15"/>
        <v>-408463.71</v>
      </c>
      <c r="H43" s="137">
        <v>-408463.71</v>
      </c>
      <c r="I43" s="135">
        <f t="shared" si="16"/>
        <v>0</v>
      </c>
      <c r="J43" s="137"/>
      <c r="K43" s="137"/>
      <c r="L43" s="137"/>
      <c r="M43" s="137"/>
      <c r="N43" s="137"/>
      <c r="O43" s="137"/>
      <c r="P43" s="138"/>
      <c r="Q43" s="137"/>
      <c r="R43" s="137"/>
      <c r="S43" s="137"/>
      <c r="T43" s="137"/>
      <c r="U43" s="137"/>
      <c r="V43" s="137"/>
      <c r="W43" s="137"/>
    </row>
    <row r="44" spans="1:26" ht="13.5" customHeight="1" x14ac:dyDescent="0.25">
      <c r="A44" s="48"/>
      <c r="B44" s="56">
        <v>27</v>
      </c>
      <c r="C44" s="171" t="s">
        <v>55</v>
      </c>
      <c r="D44" s="172"/>
      <c r="E44" s="172"/>
      <c r="F44" s="173"/>
      <c r="G44" s="139">
        <f>IF(COUNT(G42:G43)&gt;0,SUM(G42:G43),"NR")</f>
        <v>2463047.0799999996</v>
      </c>
      <c r="H44" s="139">
        <f t="shared" ref="H44:W44" si="17">IF(COUNT(H42:H43)&gt;0,SUM(H42:H43),"NR")</f>
        <v>2463047.0799999996</v>
      </c>
      <c r="I44" s="139">
        <f t="shared" si="17"/>
        <v>0</v>
      </c>
      <c r="J44" s="139" t="str">
        <f t="shared" si="17"/>
        <v>NR</v>
      </c>
      <c r="K44" s="139" t="str">
        <f t="shared" si="17"/>
        <v>NR</v>
      </c>
      <c r="L44" s="139" t="str">
        <f t="shared" si="17"/>
        <v>NR</v>
      </c>
      <c r="M44" s="139" t="str">
        <f t="shared" si="17"/>
        <v>NR</v>
      </c>
      <c r="N44" s="139" t="str">
        <f t="shared" si="17"/>
        <v>NR</v>
      </c>
      <c r="O44" s="139" t="str">
        <f t="shared" si="17"/>
        <v>NR</v>
      </c>
      <c r="P44" s="139" t="str">
        <f t="shared" si="17"/>
        <v>NR</v>
      </c>
      <c r="Q44" s="139" t="str">
        <f t="shared" si="17"/>
        <v>NR</v>
      </c>
      <c r="R44" s="139" t="str">
        <f>IF(COUNT(R42:R43)&gt;0,SUM(R42:R43),"NR")</f>
        <v>NR</v>
      </c>
      <c r="S44" s="139" t="str">
        <f t="shared" si="17"/>
        <v>NR</v>
      </c>
      <c r="T44" s="139" t="str">
        <f t="shared" si="17"/>
        <v>NR</v>
      </c>
      <c r="U44" s="139" t="str">
        <f t="shared" si="17"/>
        <v>NR</v>
      </c>
      <c r="V44" s="139" t="str">
        <f t="shared" si="17"/>
        <v>NR</v>
      </c>
      <c r="W44" s="139" t="str">
        <f t="shared" si="17"/>
        <v>NR</v>
      </c>
    </row>
    <row r="45" spans="1:26" ht="13.5" customHeight="1" x14ac:dyDescent="0.25">
      <c r="A45" s="48"/>
      <c r="B45" s="72">
        <v>28</v>
      </c>
      <c r="C45" s="201" t="s">
        <v>56</v>
      </c>
      <c r="D45" s="172"/>
      <c r="E45" s="172"/>
      <c r="F45" s="173"/>
      <c r="G45" s="135">
        <f t="shared" ref="G45" si="18">+H45+I45</f>
        <v>0</v>
      </c>
      <c r="H45" s="151"/>
      <c r="I45" s="135">
        <f t="shared" ref="I45" si="19">+SUM(J45:W45)</f>
        <v>0</v>
      </c>
      <c r="J45" s="151"/>
      <c r="K45" s="151"/>
      <c r="L45" s="151"/>
      <c r="M45" s="151"/>
      <c r="N45" s="151"/>
      <c r="O45" s="151"/>
      <c r="P45" s="152"/>
      <c r="Q45" s="151"/>
      <c r="R45" s="151"/>
      <c r="S45" s="151"/>
      <c r="T45" s="151"/>
      <c r="U45" s="151"/>
      <c r="V45" s="151"/>
      <c r="W45" s="151"/>
    </row>
    <row r="46" spans="1:26" ht="13.5" customHeight="1" x14ac:dyDescent="0.25">
      <c r="A46" s="48"/>
      <c r="B46" s="72">
        <v>29</v>
      </c>
      <c r="C46" s="171" t="s">
        <v>57</v>
      </c>
      <c r="D46" s="172"/>
      <c r="E46" s="172"/>
      <c r="F46" s="173"/>
      <c r="G46" s="156" t="str">
        <f>G109</f>
        <v>NR</v>
      </c>
      <c r="H46" s="156" t="str">
        <f t="shared" ref="H46:W46" si="20">H109</f>
        <v>NR</v>
      </c>
      <c r="I46" s="156" t="str">
        <f t="shared" si="20"/>
        <v>NR</v>
      </c>
      <c r="J46" s="156" t="str">
        <f t="shared" si="20"/>
        <v>NR</v>
      </c>
      <c r="K46" s="156" t="str">
        <f t="shared" si="20"/>
        <v>NR</v>
      </c>
      <c r="L46" s="156" t="str">
        <f t="shared" si="20"/>
        <v>NR</v>
      </c>
      <c r="M46" s="156" t="str">
        <f t="shared" si="20"/>
        <v>NR</v>
      </c>
      <c r="N46" s="156" t="str">
        <f t="shared" si="20"/>
        <v>NR</v>
      </c>
      <c r="O46" s="156" t="str">
        <f t="shared" si="20"/>
        <v>NR</v>
      </c>
      <c r="P46" s="156" t="str">
        <f t="shared" si="20"/>
        <v>NR</v>
      </c>
      <c r="Q46" s="156" t="str">
        <f t="shared" si="20"/>
        <v>NR</v>
      </c>
      <c r="R46" s="156" t="str">
        <f>R109</f>
        <v>NR</v>
      </c>
      <c r="S46" s="156" t="str">
        <f>S109</f>
        <v>NR</v>
      </c>
      <c r="T46" s="156" t="str">
        <f t="shared" si="20"/>
        <v>NR</v>
      </c>
      <c r="U46" s="156" t="str">
        <f t="shared" si="20"/>
        <v>NR</v>
      </c>
      <c r="V46" s="156" t="str">
        <f t="shared" si="20"/>
        <v>NR</v>
      </c>
      <c r="W46" s="156" t="str">
        <f t="shared" si="20"/>
        <v>NR</v>
      </c>
    </row>
    <row r="47" spans="1:26" ht="27" customHeight="1" x14ac:dyDescent="0.25">
      <c r="A47" s="48"/>
      <c r="B47" s="79">
        <v>30</v>
      </c>
      <c r="C47" s="201" t="s">
        <v>58</v>
      </c>
      <c r="D47" s="172"/>
      <c r="E47" s="172"/>
      <c r="F47" s="173"/>
      <c r="G47" s="139">
        <f>IF(COUNT(G41,G44:G46)&gt;0,SUM(G41,G44:G46),"NR")</f>
        <v>18138808.620000005</v>
      </c>
      <c r="H47" s="139">
        <f t="shared" ref="H47:W47" si="21">IF(COUNT(H41,H44:H46)&gt;0,SUM(H41,H44:H46),"NR")</f>
        <v>18138808.620000005</v>
      </c>
      <c r="I47" s="139">
        <f t="shared" si="21"/>
        <v>0</v>
      </c>
      <c r="J47" s="139" t="str">
        <f t="shared" si="21"/>
        <v>NR</v>
      </c>
      <c r="K47" s="139" t="str">
        <f t="shared" si="21"/>
        <v>NR</v>
      </c>
      <c r="L47" s="139" t="str">
        <f t="shared" si="21"/>
        <v>NR</v>
      </c>
      <c r="M47" s="139" t="str">
        <f t="shared" si="21"/>
        <v>NR</v>
      </c>
      <c r="N47" s="139" t="str">
        <f t="shared" si="21"/>
        <v>NR</v>
      </c>
      <c r="O47" s="139" t="str">
        <f t="shared" si="21"/>
        <v>NR</v>
      </c>
      <c r="P47" s="139" t="str">
        <f t="shared" si="21"/>
        <v>NR</v>
      </c>
      <c r="Q47" s="139" t="str">
        <f t="shared" si="21"/>
        <v>NR</v>
      </c>
      <c r="R47" s="139" t="str">
        <f>IF(COUNT(R41,R44:R46)&gt;0,SUM(R41,R44:R46),"NR")</f>
        <v>NR</v>
      </c>
      <c r="S47" s="139" t="str">
        <f>IF(COUNT(S41,S44:S46)&gt;0,SUM(S41,S44:S46),"NR")</f>
        <v>NR</v>
      </c>
      <c r="T47" s="139" t="str">
        <f t="shared" si="21"/>
        <v>NR</v>
      </c>
      <c r="U47" s="139" t="str">
        <f t="shared" si="21"/>
        <v>NR</v>
      </c>
      <c r="V47" s="139">
        <f t="shared" si="21"/>
        <v>0</v>
      </c>
      <c r="W47" s="139" t="str">
        <f t="shared" si="21"/>
        <v>NR</v>
      </c>
    </row>
    <row r="48" spans="1:26" ht="13.5" customHeight="1" thickBot="1" x14ac:dyDescent="0.3">
      <c r="A48" s="36"/>
      <c r="B48" s="80">
        <v>31</v>
      </c>
      <c r="C48" s="174" t="s">
        <v>59</v>
      </c>
      <c r="D48" s="175"/>
      <c r="E48" s="175"/>
      <c r="F48" s="176"/>
      <c r="G48" s="135">
        <f t="shared" ref="G48" si="22">+H48+I48</f>
        <v>0</v>
      </c>
      <c r="H48" s="157"/>
      <c r="I48" s="135">
        <f t="shared" ref="I48" si="23">+SUM(J48:W48)</f>
        <v>0</v>
      </c>
      <c r="J48" s="157"/>
      <c r="K48" s="157"/>
      <c r="L48" s="157"/>
      <c r="M48" s="157"/>
      <c r="N48" s="157"/>
      <c r="O48" s="157"/>
      <c r="P48" s="158"/>
      <c r="Q48" s="157"/>
      <c r="R48" s="157"/>
      <c r="S48" s="157"/>
      <c r="T48" s="157"/>
      <c r="U48" s="157"/>
      <c r="V48" s="157"/>
      <c r="W48" s="157"/>
    </row>
    <row r="49" spans="1:24" ht="13.5" customHeight="1" thickTop="1" thickBot="1" x14ac:dyDescent="0.3">
      <c r="A49" s="81"/>
      <c r="B49" s="82">
        <v>32</v>
      </c>
      <c r="C49" s="202" t="s">
        <v>60</v>
      </c>
      <c r="D49" s="203"/>
      <c r="E49" s="203"/>
      <c r="F49" s="204"/>
      <c r="G49" s="159">
        <f>IF(COUNT(G47,G48)&gt;0,SUM(G47,-G48),"NR")</f>
        <v>18138808.620000005</v>
      </c>
      <c r="H49" s="159">
        <f t="shared" ref="H49:W49" si="24">IF(COUNT(H47,H48)&gt;0,SUM(H47,-H48),"NR")</f>
        <v>18138808.620000005</v>
      </c>
      <c r="I49" s="159">
        <f t="shared" si="24"/>
        <v>0</v>
      </c>
      <c r="J49" s="159" t="str">
        <f t="shared" si="24"/>
        <v>NR</v>
      </c>
      <c r="K49" s="159" t="str">
        <f t="shared" si="24"/>
        <v>NR</v>
      </c>
      <c r="L49" s="159" t="str">
        <f t="shared" si="24"/>
        <v>NR</v>
      </c>
      <c r="M49" s="159" t="str">
        <f t="shared" si="24"/>
        <v>NR</v>
      </c>
      <c r="N49" s="159" t="str">
        <f t="shared" si="24"/>
        <v>NR</v>
      </c>
      <c r="O49" s="159" t="str">
        <f t="shared" si="24"/>
        <v>NR</v>
      </c>
      <c r="P49" s="159" t="str">
        <f t="shared" si="24"/>
        <v>NR</v>
      </c>
      <c r="Q49" s="159" t="str">
        <f t="shared" si="24"/>
        <v>NR</v>
      </c>
      <c r="R49" s="159" t="str">
        <f>IF(COUNT(R47,R48)&gt;0,SUM(R47,-R48),"NR")</f>
        <v>NR</v>
      </c>
      <c r="S49" s="159" t="str">
        <f t="shared" si="24"/>
        <v>NR</v>
      </c>
      <c r="T49" s="159" t="str">
        <f t="shared" si="24"/>
        <v>NR</v>
      </c>
      <c r="U49" s="159" t="str">
        <f t="shared" si="24"/>
        <v>NR</v>
      </c>
      <c r="V49" s="159">
        <f t="shared" si="24"/>
        <v>0</v>
      </c>
      <c r="W49" s="159" t="str">
        <f t="shared" si="24"/>
        <v>NR</v>
      </c>
    </row>
    <row r="50" spans="1:24" x14ac:dyDescent="0.25">
      <c r="A50" s="45"/>
      <c r="B50" s="45"/>
      <c r="C50" s="45"/>
      <c r="D50" s="45"/>
      <c r="E50" s="45"/>
      <c r="F50" s="45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</row>
    <row r="51" spans="1:24" x14ac:dyDescent="0.25">
      <c r="A51" s="45"/>
      <c r="B51" s="45"/>
      <c r="C51" s="45"/>
      <c r="D51" s="45"/>
      <c r="E51" s="45"/>
      <c r="F51" s="45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</row>
    <row r="52" spans="1:24" x14ac:dyDescent="0.25">
      <c r="A52" s="45"/>
      <c r="B52" s="45"/>
      <c r="C52" s="45"/>
      <c r="D52" s="45"/>
      <c r="E52" s="45"/>
      <c r="F52" s="45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</row>
    <row r="53" spans="1:24" x14ac:dyDescent="0.25">
      <c r="A53" s="45"/>
      <c r="B53" s="45"/>
      <c r="C53" s="45"/>
      <c r="D53" s="45"/>
      <c r="E53" s="45"/>
      <c r="F53" s="45"/>
      <c r="G53" s="84"/>
      <c r="H53" s="160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</row>
    <row r="54" spans="1:24" x14ac:dyDescent="0.25">
      <c r="A54" s="45"/>
      <c r="B54" s="45"/>
      <c r="C54" s="45"/>
      <c r="D54" s="45"/>
      <c r="E54" s="45"/>
      <c r="F54" s="45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</row>
    <row r="55" spans="1:24" ht="15.75" thickBot="1" x14ac:dyDescent="0.3">
      <c r="A55" s="45"/>
      <c r="B55" s="45"/>
      <c r="C55" s="45"/>
      <c r="D55" s="45"/>
      <c r="E55" s="45"/>
      <c r="F55" s="45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</row>
    <row r="56" spans="1:24" ht="13.5" customHeight="1" thickBot="1" x14ac:dyDescent="0.3">
      <c r="A56" s="85"/>
      <c r="B56" s="86"/>
      <c r="C56" s="86"/>
      <c r="D56" s="86"/>
      <c r="E56" s="86"/>
      <c r="F56" s="87"/>
      <c r="G56" s="88">
        <v>1</v>
      </c>
      <c r="H56" s="89">
        <v>2</v>
      </c>
      <c r="I56" s="89">
        <v>3</v>
      </c>
      <c r="J56" s="89">
        <v>4</v>
      </c>
      <c r="K56" s="89">
        <v>5</v>
      </c>
      <c r="L56" s="89">
        <v>6</v>
      </c>
      <c r="M56" s="88">
        <v>7</v>
      </c>
      <c r="N56" s="89">
        <v>8</v>
      </c>
      <c r="O56" s="89">
        <v>9</v>
      </c>
      <c r="P56" s="89">
        <v>10</v>
      </c>
      <c r="Q56" s="89">
        <v>11</v>
      </c>
      <c r="R56" s="89">
        <v>12</v>
      </c>
      <c r="S56" s="88">
        <v>13</v>
      </c>
      <c r="T56" s="89">
        <v>14</v>
      </c>
      <c r="U56" s="89">
        <v>15</v>
      </c>
      <c r="V56" s="89">
        <v>16</v>
      </c>
      <c r="W56" s="89">
        <v>17</v>
      </c>
    </row>
    <row r="57" spans="1:24" ht="13.5" customHeight="1" thickBot="1" x14ac:dyDescent="0.3">
      <c r="A57" s="90"/>
      <c r="B57" s="91"/>
      <c r="C57" s="92"/>
      <c r="D57" s="93"/>
      <c r="E57" s="93"/>
      <c r="F57" s="94"/>
      <c r="G57" s="192" t="s">
        <v>5</v>
      </c>
      <c r="H57" s="184" t="s">
        <v>6</v>
      </c>
      <c r="I57" s="184" t="s">
        <v>7</v>
      </c>
      <c r="J57" s="184" t="s">
        <v>8</v>
      </c>
      <c r="K57" s="184" t="s">
        <v>9</v>
      </c>
      <c r="L57" s="184" t="s">
        <v>10</v>
      </c>
      <c r="M57" s="33"/>
      <c r="N57" s="33"/>
      <c r="O57" s="184" t="s">
        <v>11</v>
      </c>
      <c r="P57" s="184" t="s">
        <v>12</v>
      </c>
      <c r="Q57" s="184" t="s">
        <v>13</v>
      </c>
      <c r="R57" s="184" t="s">
        <v>14</v>
      </c>
      <c r="S57" s="33"/>
      <c r="T57" s="182" t="s">
        <v>16</v>
      </c>
      <c r="U57" s="169" t="s">
        <v>17</v>
      </c>
      <c r="V57" s="95" t="s">
        <v>18</v>
      </c>
      <c r="W57" s="184" t="s">
        <v>19</v>
      </c>
    </row>
    <row r="58" spans="1:24" ht="39" customHeight="1" thickBot="1" x14ac:dyDescent="0.3">
      <c r="A58" s="28" t="s">
        <v>61</v>
      </c>
      <c r="B58" s="96"/>
      <c r="C58" s="97"/>
      <c r="D58" s="45"/>
      <c r="E58" s="45"/>
      <c r="F58" s="98"/>
      <c r="G58" s="193"/>
      <c r="H58" s="185"/>
      <c r="I58" s="185"/>
      <c r="J58" s="185"/>
      <c r="K58" s="185"/>
      <c r="L58" s="185"/>
      <c r="M58" s="35" t="s">
        <v>20</v>
      </c>
      <c r="N58" s="35" t="s">
        <v>21</v>
      </c>
      <c r="O58" s="185"/>
      <c r="P58" s="185"/>
      <c r="Q58" s="185"/>
      <c r="R58" s="185"/>
      <c r="S58" s="35" t="s">
        <v>15</v>
      </c>
      <c r="T58" s="183"/>
      <c r="U58" s="185"/>
      <c r="V58" s="29" t="str">
        <f>IF(ISBLANK(V8),"",V8)</f>
        <v>Risk Corridor</v>
      </c>
      <c r="W58" s="185"/>
    </row>
    <row r="59" spans="1:24" ht="13.5" customHeight="1" thickBot="1" x14ac:dyDescent="0.3">
      <c r="A59" s="30" t="s">
        <v>62</v>
      </c>
      <c r="B59" s="96"/>
      <c r="C59" s="97"/>
      <c r="D59" s="45"/>
      <c r="E59" s="45"/>
      <c r="F59" s="98"/>
      <c r="G59" s="99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</row>
    <row r="60" spans="1:24" ht="13.5" customHeight="1" thickBot="1" x14ac:dyDescent="0.3">
      <c r="A60" s="101"/>
      <c r="B60" s="102" t="s">
        <v>63</v>
      </c>
      <c r="C60" s="207"/>
      <c r="D60" s="208"/>
      <c r="E60" s="208"/>
      <c r="F60" s="209"/>
      <c r="G60" s="55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9" t="b">
        <f>NOT(ISBLANK(C60))</f>
        <v>0</v>
      </c>
    </row>
    <row r="61" spans="1:24" ht="13.5" customHeight="1" thickBot="1" x14ac:dyDescent="0.3">
      <c r="A61" s="101"/>
      <c r="B61" s="103" t="s">
        <v>64</v>
      </c>
      <c r="C61" s="210"/>
      <c r="D61" s="211"/>
      <c r="E61" s="211"/>
      <c r="F61" s="212"/>
      <c r="G61" s="55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</row>
    <row r="62" spans="1:24" ht="13.5" customHeight="1" thickBot="1" x14ac:dyDescent="0.3">
      <c r="A62" s="101"/>
      <c r="B62" s="104" t="s">
        <v>65</v>
      </c>
      <c r="C62" s="210"/>
      <c r="D62" s="211"/>
      <c r="E62" s="211"/>
      <c r="F62" s="212"/>
      <c r="G62" s="55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</row>
    <row r="63" spans="1:24" ht="13.5" customHeight="1" thickBot="1" x14ac:dyDescent="0.3">
      <c r="A63" s="101"/>
      <c r="B63" s="103" t="s">
        <v>66</v>
      </c>
      <c r="C63" s="210"/>
      <c r="D63" s="211"/>
      <c r="E63" s="211"/>
      <c r="F63" s="212"/>
      <c r="G63" s="55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</row>
    <row r="64" spans="1:24" ht="13.5" customHeight="1" thickBot="1" x14ac:dyDescent="0.3">
      <c r="A64" s="101"/>
      <c r="B64" s="103" t="s">
        <v>67</v>
      </c>
      <c r="C64" s="210"/>
      <c r="D64" s="211"/>
      <c r="E64" s="211"/>
      <c r="F64" s="212"/>
      <c r="G64" s="55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</row>
    <row r="65" spans="1:24" ht="13.5" customHeight="1" thickBot="1" x14ac:dyDescent="0.3">
      <c r="A65" s="101"/>
      <c r="B65" s="104" t="s">
        <v>68</v>
      </c>
      <c r="C65" s="210"/>
      <c r="D65" s="211"/>
      <c r="E65" s="211"/>
      <c r="F65" s="212"/>
      <c r="G65" s="55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</row>
    <row r="66" spans="1:24" ht="13.5" customHeight="1" thickBot="1" x14ac:dyDescent="0.3">
      <c r="A66" s="101"/>
      <c r="B66" s="103" t="s">
        <v>69</v>
      </c>
      <c r="C66" s="210"/>
      <c r="D66" s="211"/>
      <c r="E66" s="211"/>
      <c r="F66" s="212"/>
      <c r="G66" s="55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</row>
    <row r="67" spans="1:24" ht="13.5" customHeight="1" thickBot="1" x14ac:dyDescent="0.3">
      <c r="A67" s="101"/>
      <c r="B67" s="103" t="s">
        <v>70</v>
      </c>
      <c r="C67" s="210"/>
      <c r="D67" s="213"/>
      <c r="E67" s="213"/>
      <c r="F67" s="214"/>
      <c r="G67" s="55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9" t="b">
        <f>NOT(ISBLANK(C67))</f>
        <v>0</v>
      </c>
    </row>
    <row r="68" spans="1:24" ht="13.5" customHeight="1" thickBot="1" x14ac:dyDescent="0.3">
      <c r="A68" s="101"/>
      <c r="B68" s="103" t="s">
        <v>71</v>
      </c>
      <c r="C68" s="210"/>
      <c r="D68" s="213"/>
      <c r="E68" s="213"/>
      <c r="F68" s="214"/>
      <c r="G68" s="55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9" t="b">
        <f>NOT(ISBLANK(C68))</f>
        <v>0</v>
      </c>
    </row>
    <row r="69" spans="1:24" ht="13.5" customHeight="1" thickBot="1" x14ac:dyDescent="0.3">
      <c r="A69" s="101"/>
      <c r="B69" s="105" t="s">
        <v>72</v>
      </c>
      <c r="C69" s="174" t="s">
        <v>73</v>
      </c>
      <c r="D69" s="175"/>
      <c r="E69" s="175"/>
      <c r="F69" s="176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9" t="b">
        <f>NOT(ISBLANK(C69))</f>
        <v>1</v>
      </c>
    </row>
    <row r="70" spans="1:24" ht="13.5" customHeight="1" thickTop="1" thickBot="1" x14ac:dyDescent="0.3">
      <c r="A70" s="101"/>
      <c r="B70" s="106" t="s">
        <v>74</v>
      </c>
      <c r="C70" s="215" t="s">
        <v>75</v>
      </c>
      <c r="D70" s="216"/>
      <c r="E70" s="216"/>
      <c r="F70" s="217"/>
      <c r="G70" s="107" t="str">
        <f t="shared" ref="G70:W70" si="25">IF(COUNT(G60:G69)&gt;0,SUM(G60:G69),"NR")</f>
        <v>NR</v>
      </c>
      <c r="H70" s="63" t="str">
        <f t="shared" si="25"/>
        <v>NR</v>
      </c>
      <c r="I70" s="63" t="str">
        <f t="shared" si="25"/>
        <v>NR</v>
      </c>
      <c r="J70" s="63" t="str">
        <f t="shared" si="25"/>
        <v>NR</v>
      </c>
      <c r="K70" s="63" t="str">
        <f t="shared" si="25"/>
        <v>NR</v>
      </c>
      <c r="L70" s="63" t="str">
        <f t="shared" si="25"/>
        <v>NR</v>
      </c>
      <c r="M70" s="63" t="str">
        <f t="shared" si="25"/>
        <v>NR</v>
      </c>
      <c r="N70" s="63" t="str">
        <f t="shared" si="25"/>
        <v>NR</v>
      </c>
      <c r="O70" s="63" t="str">
        <f t="shared" si="25"/>
        <v>NR</v>
      </c>
      <c r="P70" s="63" t="str">
        <f t="shared" si="25"/>
        <v>NR</v>
      </c>
      <c r="Q70" s="63" t="str">
        <f t="shared" si="25"/>
        <v>NR</v>
      </c>
      <c r="R70" s="63" t="str">
        <f>IF(COUNT(R60:R69)&gt;0,SUM(R60:R69),"NR")</f>
        <v>NR</v>
      </c>
      <c r="S70" s="63" t="str">
        <f t="shared" si="25"/>
        <v>NR</v>
      </c>
      <c r="T70" s="63" t="str">
        <f t="shared" si="25"/>
        <v>NR</v>
      </c>
      <c r="U70" s="63" t="str">
        <f t="shared" si="25"/>
        <v>NR</v>
      </c>
      <c r="V70" s="63" t="str">
        <f t="shared" si="25"/>
        <v>NR</v>
      </c>
      <c r="W70" s="63" t="str">
        <f t="shared" si="25"/>
        <v>NR</v>
      </c>
    </row>
    <row r="71" spans="1:24" ht="13.5" customHeight="1" thickBot="1" x14ac:dyDescent="0.3">
      <c r="A71" s="101"/>
      <c r="B71" s="108"/>
      <c r="C71" s="109"/>
      <c r="D71" s="109"/>
      <c r="E71" s="109"/>
      <c r="F71" s="110"/>
      <c r="G71" s="111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</row>
    <row r="72" spans="1:24" ht="13.5" customHeight="1" thickBot="1" x14ac:dyDescent="0.3">
      <c r="A72" s="30" t="s">
        <v>76</v>
      </c>
      <c r="B72" s="96"/>
      <c r="C72" s="97"/>
      <c r="D72" s="45"/>
      <c r="E72" s="45"/>
      <c r="F72" s="98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</row>
    <row r="73" spans="1:24" ht="13.5" customHeight="1" thickBot="1" x14ac:dyDescent="0.3">
      <c r="A73" s="101"/>
      <c r="B73" s="102" t="s">
        <v>77</v>
      </c>
      <c r="C73" s="207"/>
      <c r="D73" s="208"/>
      <c r="E73" s="208"/>
      <c r="F73" s="209"/>
      <c r="G73" s="55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9" t="b">
        <f>NOT(ISBLANK(C73))</f>
        <v>0</v>
      </c>
    </row>
    <row r="74" spans="1:24" ht="13.5" customHeight="1" thickBot="1" x14ac:dyDescent="0.3">
      <c r="A74" s="101"/>
      <c r="B74" s="104" t="s">
        <v>78</v>
      </c>
      <c r="C74" s="210"/>
      <c r="D74" s="213"/>
      <c r="E74" s="213"/>
      <c r="F74" s="214"/>
      <c r="G74" s="55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9" t="b">
        <f>NOT(ISBLANK(C74))</f>
        <v>0</v>
      </c>
    </row>
    <row r="75" spans="1:24" ht="13.5" customHeight="1" thickBot="1" x14ac:dyDescent="0.3">
      <c r="A75" s="101"/>
      <c r="B75" s="104" t="s">
        <v>79</v>
      </c>
      <c r="C75" s="210"/>
      <c r="D75" s="213"/>
      <c r="E75" s="213"/>
      <c r="F75" s="214"/>
      <c r="G75" s="55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9" t="b">
        <f>NOT(ISBLANK(C75))</f>
        <v>0</v>
      </c>
    </row>
    <row r="76" spans="1:24" ht="13.5" customHeight="1" thickBot="1" x14ac:dyDescent="0.3">
      <c r="A76" s="101"/>
      <c r="B76" s="105" t="s">
        <v>80</v>
      </c>
      <c r="C76" s="174" t="s">
        <v>81</v>
      </c>
      <c r="D76" s="175"/>
      <c r="E76" s="175"/>
      <c r="F76" s="176"/>
      <c r="G76" s="55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9" t="b">
        <f>NOT(ISBLANK(C76))</f>
        <v>1</v>
      </c>
    </row>
    <row r="77" spans="1:24" ht="13.5" customHeight="1" thickTop="1" thickBot="1" x14ac:dyDescent="0.3">
      <c r="A77" s="101"/>
      <c r="B77" s="106" t="s">
        <v>82</v>
      </c>
      <c r="C77" s="177" t="s">
        <v>83</v>
      </c>
      <c r="D77" s="178"/>
      <c r="E77" s="178"/>
      <c r="F77" s="179"/>
      <c r="G77" s="114" t="str">
        <f>IF(COUNT(G73:G76)&gt;0,SUM(G73:G76),"NR")</f>
        <v>NR</v>
      </c>
      <c r="H77" s="62" t="str">
        <f t="shared" ref="H77:W77" si="26">IF(COUNT(H73:H76)&gt;0,SUM(H73:H76),"NR")</f>
        <v>NR</v>
      </c>
      <c r="I77" s="62" t="str">
        <f t="shared" si="26"/>
        <v>NR</v>
      </c>
      <c r="J77" s="62" t="str">
        <f t="shared" si="26"/>
        <v>NR</v>
      </c>
      <c r="K77" s="62" t="str">
        <f t="shared" si="26"/>
        <v>NR</v>
      </c>
      <c r="L77" s="62" t="str">
        <f t="shared" si="26"/>
        <v>NR</v>
      </c>
      <c r="M77" s="62" t="str">
        <f t="shared" si="26"/>
        <v>NR</v>
      </c>
      <c r="N77" s="62" t="str">
        <f t="shared" si="26"/>
        <v>NR</v>
      </c>
      <c r="O77" s="62" t="str">
        <f t="shared" si="26"/>
        <v>NR</v>
      </c>
      <c r="P77" s="62" t="str">
        <f t="shared" si="26"/>
        <v>NR</v>
      </c>
      <c r="Q77" s="62" t="str">
        <f t="shared" si="26"/>
        <v>NR</v>
      </c>
      <c r="R77" s="62" t="str">
        <f>IF(COUNT(R73:R76)&gt;0,SUM(R73:R76),"NR")</f>
        <v>NR</v>
      </c>
      <c r="S77" s="62" t="str">
        <f t="shared" si="26"/>
        <v>NR</v>
      </c>
      <c r="T77" s="62" t="str">
        <f t="shared" si="26"/>
        <v>NR</v>
      </c>
      <c r="U77" s="62" t="str">
        <f t="shared" si="26"/>
        <v>NR</v>
      </c>
      <c r="V77" s="62" t="str">
        <f t="shared" si="26"/>
        <v>NR</v>
      </c>
      <c r="W77" s="62" t="str">
        <f t="shared" si="26"/>
        <v>NR</v>
      </c>
    </row>
    <row r="78" spans="1:24" ht="13.5" customHeight="1" thickBot="1" x14ac:dyDescent="0.3">
      <c r="A78" s="101"/>
      <c r="B78" s="115"/>
      <c r="C78" s="116"/>
      <c r="D78" s="109"/>
      <c r="E78" s="109"/>
      <c r="F78" s="110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spans="1:24" ht="13.5" customHeight="1" thickBot="1" x14ac:dyDescent="0.3">
      <c r="A79" s="31" t="s">
        <v>84</v>
      </c>
      <c r="B79" s="109"/>
      <c r="C79" s="109"/>
      <c r="D79" s="109"/>
      <c r="E79" s="109"/>
      <c r="F79" s="110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9" t="b">
        <f>NOT(ISBLANK(C79))</f>
        <v>0</v>
      </c>
    </row>
    <row r="80" spans="1:24" ht="13.5" customHeight="1" thickBot="1" x14ac:dyDescent="0.3">
      <c r="A80" s="101"/>
      <c r="B80" s="103" t="s">
        <v>85</v>
      </c>
      <c r="C80" s="207"/>
      <c r="D80" s="208"/>
      <c r="E80" s="208"/>
      <c r="F80" s="209"/>
      <c r="G80" s="55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9" t="b">
        <f>NOT(ISBLANK(C80))</f>
        <v>0</v>
      </c>
    </row>
    <row r="81" spans="1:24" ht="13.5" customHeight="1" thickBot="1" x14ac:dyDescent="0.3">
      <c r="A81" s="101"/>
      <c r="B81" s="103" t="s">
        <v>86</v>
      </c>
      <c r="C81" s="210"/>
      <c r="D81" s="211"/>
      <c r="E81" s="211"/>
      <c r="F81" s="212"/>
      <c r="G81" s="55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</row>
    <row r="82" spans="1:24" ht="13.5" customHeight="1" thickBot="1" x14ac:dyDescent="0.3">
      <c r="A82" s="101"/>
      <c r="B82" s="103" t="s">
        <v>87</v>
      </c>
      <c r="C82" s="210"/>
      <c r="D82" s="211"/>
      <c r="E82" s="211"/>
      <c r="F82" s="212"/>
      <c r="G82" s="55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</row>
    <row r="83" spans="1:24" ht="13.5" customHeight="1" thickBot="1" x14ac:dyDescent="0.3">
      <c r="A83" s="101"/>
      <c r="B83" s="103" t="s">
        <v>88</v>
      </c>
      <c r="C83" s="210"/>
      <c r="D83" s="211"/>
      <c r="E83" s="211"/>
      <c r="F83" s="212"/>
      <c r="G83" s="55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</row>
    <row r="84" spans="1:24" ht="13.5" customHeight="1" thickBot="1" x14ac:dyDescent="0.3">
      <c r="A84" s="101"/>
      <c r="B84" s="103" t="s">
        <v>89</v>
      </c>
      <c r="C84" s="210"/>
      <c r="D84" s="211"/>
      <c r="E84" s="211"/>
      <c r="F84" s="212"/>
      <c r="G84" s="55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</row>
    <row r="85" spans="1:24" ht="13.5" customHeight="1" thickBot="1" x14ac:dyDescent="0.3">
      <c r="A85" s="101"/>
      <c r="B85" s="103" t="s">
        <v>90</v>
      </c>
      <c r="C85" s="210"/>
      <c r="D85" s="211"/>
      <c r="E85" s="211"/>
      <c r="F85" s="212"/>
      <c r="G85" s="55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</row>
    <row r="86" spans="1:24" ht="13.5" customHeight="1" thickBot="1" x14ac:dyDescent="0.3">
      <c r="A86" s="101"/>
      <c r="B86" s="103" t="s">
        <v>91</v>
      </c>
      <c r="C86" s="210"/>
      <c r="D86" s="211"/>
      <c r="E86" s="211"/>
      <c r="F86" s="212"/>
      <c r="G86" s="55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</row>
    <row r="87" spans="1:24" ht="13.5" customHeight="1" thickBot="1" x14ac:dyDescent="0.3">
      <c r="A87" s="101"/>
      <c r="B87" s="103" t="s">
        <v>92</v>
      </c>
      <c r="C87" s="210"/>
      <c r="D87" s="213"/>
      <c r="E87" s="213"/>
      <c r="F87" s="214"/>
      <c r="G87" s="55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9" t="b">
        <f>NOT(ISBLANK(C87))</f>
        <v>0</v>
      </c>
    </row>
    <row r="88" spans="1:24" ht="13.5" customHeight="1" thickBot="1" x14ac:dyDescent="0.3">
      <c r="A88" s="101"/>
      <c r="B88" s="103" t="s">
        <v>93</v>
      </c>
      <c r="C88" s="210"/>
      <c r="D88" s="213"/>
      <c r="E88" s="213"/>
      <c r="F88" s="214"/>
      <c r="G88" s="55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9" t="b">
        <f>NOT(ISBLANK(C88))</f>
        <v>0</v>
      </c>
    </row>
    <row r="89" spans="1:24" ht="13.5" customHeight="1" thickBot="1" x14ac:dyDescent="0.3">
      <c r="A89" s="101"/>
      <c r="B89" s="105" t="s">
        <v>94</v>
      </c>
      <c r="C89" s="174" t="s">
        <v>95</v>
      </c>
      <c r="D89" s="175"/>
      <c r="E89" s="175"/>
      <c r="F89" s="176"/>
      <c r="G89" s="55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9" t="b">
        <f>NOT(ISBLANK(C89))</f>
        <v>1</v>
      </c>
    </row>
    <row r="90" spans="1:24" ht="13.5" customHeight="1" thickTop="1" thickBot="1" x14ac:dyDescent="0.3">
      <c r="A90" s="101"/>
      <c r="B90" s="106" t="s">
        <v>96</v>
      </c>
      <c r="C90" s="218" t="s">
        <v>97</v>
      </c>
      <c r="D90" s="178"/>
      <c r="E90" s="178"/>
      <c r="F90" s="179"/>
      <c r="G90" s="114" t="str">
        <f>IF(COUNT(G80:G89)&gt;0,SUM(G80:G89),"NR")</f>
        <v>NR</v>
      </c>
      <c r="H90" s="62" t="str">
        <f t="shared" ref="H90:W90" si="27">IF(COUNT(H80:H89)&gt;0,SUM(H80:H89),"NR")</f>
        <v>NR</v>
      </c>
      <c r="I90" s="62" t="str">
        <f t="shared" si="27"/>
        <v>NR</v>
      </c>
      <c r="J90" s="62" t="str">
        <f t="shared" si="27"/>
        <v>NR</v>
      </c>
      <c r="K90" s="62" t="str">
        <f t="shared" si="27"/>
        <v>NR</v>
      </c>
      <c r="L90" s="62" t="str">
        <f t="shared" si="27"/>
        <v>NR</v>
      </c>
      <c r="M90" s="62" t="str">
        <f t="shared" si="27"/>
        <v>NR</v>
      </c>
      <c r="N90" s="62" t="str">
        <f t="shared" si="27"/>
        <v>NR</v>
      </c>
      <c r="O90" s="62" t="str">
        <f t="shared" si="27"/>
        <v>NR</v>
      </c>
      <c r="P90" s="62" t="str">
        <f t="shared" si="27"/>
        <v>NR</v>
      </c>
      <c r="Q90" s="62" t="str">
        <f t="shared" si="27"/>
        <v>NR</v>
      </c>
      <c r="R90" s="62" t="str">
        <f>IF(COUNT(R80:R89)&gt;0,SUM(R80:R89),"NR")</f>
        <v>NR</v>
      </c>
      <c r="S90" s="62" t="str">
        <f t="shared" si="27"/>
        <v>NR</v>
      </c>
      <c r="T90" s="62" t="str">
        <f t="shared" si="27"/>
        <v>NR</v>
      </c>
      <c r="U90" s="62" t="str">
        <f t="shared" si="27"/>
        <v>NR</v>
      </c>
      <c r="V90" s="62" t="str">
        <f t="shared" si="27"/>
        <v>NR</v>
      </c>
      <c r="W90" s="62" t="str">
        <f t="shared" si="27"/>
        <v>NR</v>
      </c>
    </row>
    <row r="91" spans="1:24" ht="13.5" customHeight="1" thickTop="1" thickBot="1" x14ac:dyDescent="0.3">
      <c r="A91" s="101"/>
      <c r="B91" s="117"/>
      <c r="C91" s="118"/>
      <c r="D91" s="45"/>
      <c r="E91" s="45"/>
      <c r="F91" s="98"/>
      <c r="G91" s="119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</row>
    <row r="92" spans="1:24" ht="13.5" customHeight="1" thickBot="1" x14ac:dyDescent="0.3">
      <c r="A92" s="30" t="s">
        <v>98</v>
      </c>
      <c r="B92" s="121"/>
      <c r="C92" s="122"/>
      <c r="D92" s="45"/>
      <c r="E92" s="45"/>
      <c r="F92" s="98"/>
      <c r="G92" s="123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</row>
    <row r="93" spans="1:24" ht="13.5" customHeight="1" thickBot="1" x14ac:dyDescent="0.3">
      <c r="A93" s="32" t="s">
        <v>99</v>
      </c>
      <c r="B93" s="121"/>
      <c r="C93" s="122"/>
      <c r="D93" s="45"/>
      <c r="E93" s="45"/>
      <c r="F93" s="98"/>
      <c r="G93" s="125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</row>
    <row r="94" spans="1:24" ht="13.5" customHeight="1" thickBot="1" x14ac:dyDescent="0.3">
      <c r="A94" s="101"/>
      <c r="B94" s="102">
        <v>2901</v>
      </c>
      <c r="C94" s="207"/>
      <c r="D94" s="219"/>
      <c r="E94" s="219"/>
      <c r="F94" s="220"/>
      <c r="G94" s="55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9" t="b">
        <f t="shared" ref="X94:X99" si="28">NOT(ISBLANK(C94))</f>
        <v>0</v>
      </c>
    </row>
    <row r="95" spans="1:24" ht="13.5" customHeight="1" thickBot="1" x14ac:dyDescent="0.3">
      <c r="A95" s="101"/>
      <c r="B95" s="104">
        <v>2902</v>
      </c>
      <c r="C95" s="210"/>
      <c r="D95" s="211"/>
      <c r="E95" s="211"/>
      <c r="F95" s="212"/>
      <c r="G95" s="55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9" t="b">
        <f t="shared" si="28"/>
        <v>0</v>
      </c>
    </row>
    <row r="96" spans="1:24" ht="13.5" customHeight="1" thickBot="1" x14ac:dyDescent="0.3">
      <c r="A96" s="101"/>
      <c r="B96" s="104">
        <v>2903</v>
      </c>
      <c r="C96" s="210"/>
      <c r="D96" s="211"/>
      <c r="E96" s="211"/>
      <c r="F96" s="212"/>
      <c r="G96" s="55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9" t="b">
        <f t="shared" si="28"/>
        <v>0</v>
      </c>
    </row>
    <row r="97" spans="1:24" ht="13.5" customHeight="1" thickBot="1" x14ac:dyDescent="0.3">
      <c r="A97" s="101"/>
      <c r="B97" s="103">
        <v>2904</v>
      </c>
      <c r="C97" s="210"/>
      <c r="D97" s="211"/>
      <c r="E97" s="211"/>
      <c r="F97" s="212"/>
      <c r="G97" s="55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9" t="b">
        <f t="shared" si="28"/>
        <v>0</v>
      </c>
    </row>
    <row r="98" spans="1:24" ht="13.5" customHeight="1" thickBot="1" x14ac:dyDescent="0.3">
      <c r="A98" s="101"/>
      <c r="B98" s="104">
        <v>2905</v>
      </c>
      <c r="C98" s="210"/>
      <c r="D98" s="211"/>
      <c r="E98" s="211"/>
      <c r="F98" s="212"/>
      <c r="G98" s="55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9" t="b">
        <f t="shared" si="28"/>
        <v>0</v>
      </c>
    </row>
    <row r="99" spans="1:24" ht="13.5" customHeight="1" thickBot="1" x14ac:dyDescent="0.3">
      <c r="A99" s="101"/>
      <c r="B99" s="104">
        <v>2918</v>
      </c>
      <c r="C99" s="171" t="s">
        <v>100</v>
      </c>
      <c r="D99" s="224"/>
      <c r="E99" s="224"/>
      <c r="F99" s="225"/>
      <c r="G99" s="55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9" t="b">
        <f t="shared" si="28"/>
        <v>1</v>
      </c>
    </row>
    <row r="100" spans="1:24" ht="13.5" customHeight="1" thickBot="1" x14ac:dyDescent="0.3">
      <c r="A100" s="101"/>
      <c r="B100" s="103">
        <v>2919</v>
      </c>
      <c r="C100" s="171" t="s">
        <v>101</v>
      </c>
      <c r="D100" s="224"/>
      <c r="E100" s="224"/>
      <c r="F100" s="225"/>
      <c r="G100" s="127" t="str">
        <f t="shared" ref="G100:W100" si="29">IF(COUNT(G94:G99)&gt;0,SUM(G94:G99),"NR")</f>
        <v>NR</v>
      </c>
      <c r="H100" s="60" t="str">
        <f t="shared" si="29"/>
        <v>NR</v>
      </c>
      <c r="I100" s="60" t="str">
        <f t="shared" si="29"/>
        <v>NR</v>
      </c>
      <c r="J100" s="60" t="str">
        <f t="shared" si="29"/>
        <v>NR</v>
      </c>
      <c r="K100" s="60" t="str">
        <f t="shared" si="29"/>
        <v>NR</v>
      </c>
      <c r="L100" s="60" t="str">
        <f t="shared" si="29"/>
        <v>NR</v>
      </c>
      <c r="M100" s="60" t="str">
        <f t="shared" si="29"/>
        <v>NR</v>
      </c>
      <c r="N100" s="60" t="str">
        <f t="shared" si="29"/>
        <v>NR</v>
      </c>
      <c r="O100" s="60" t="str">
        <f t="shared" si="29"/>
        <v>NR</v>
      </c>
      <c r="P100" s="60" t="str">
        <f t="shared" si="29"/>
        <v>NR</v>
      </c>
      <c r="Q100" s="60" t="str">
        <f t="shared" si="29"/>
        <v>NR</v>
      </c>
      <c r="R100" s="60" t="str">
        <f>IF(COUNT(R94:R99)&gt;0,SUM(R94:R99),"NR")</f>
        <v>NR</v>
      </c>
      <c r="S100" s="60" t="str">
        <f t="shared" si="29"/>
        <v>NR</v>
      </c>
      <c r="T100" s="60" t="str">
        <f t="shared" si="29"/>
        <v>NR</v>
      </c>
      <c r="U100" s="60" t="str">
        <f t="shared" si="29"/>
        <v>NR</v>
      </c>
      <c r="V100" s="60" t="str">
        <f t="shared" si="29"/>
        <v>NR</v>
      </c>
      <c r="W100" s="60" t="str">
        <f t="shared" si="29"/>
        <v>NR</v>
      </c>
    </row>
    <row r="101" spans="1:24" ht="13.5" customHeight="1" thickBot="1" x14ac:dyDescent="0.3">
      <c r="A101" s="101" t="s">
        <v>102</v>
      </c>
      <c r="B101" s="128"/>
      <c r="C101" s="129"/>
      <c r="D101" s="130"/>
      <c r="E101" s="130"/>
      <c r="F101" s="131"/>
      <c r="G101" s="125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</row>
    <row r="102" spans="1:24" ht="13.5" customHeight="1" thickBot="1" x14ac:dyDescent="0.3">
      <c r="A102" s="101"/>
      <c r="B102" s="104">
        <v>2921</v>
      </c>
      <c r="C102" s="210"/>
      <c r="D102" s="211"/>
      <c r="E102" s="211"/>
      <c r="F102" s="212"/>
      <c r="G102" s="55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9" t="b">
        <f t="shared" ref="X102:X107" si="30">NOT(ISBLANK(C102))</f>
        <v>0</v>
      </c>
    </row>
    <row r="103" spans="1:24" ht="13.5" customHeight="1" thickBot="1" x14ac:dyDescent="0.3">
      <c r="A103" s="101"/>
      <c r="B103" s="104">
        <v>2922</v>
      </c>
      <c r="C103" s="210"/>
      <c r="D103" s="211"/>
      <c r="E103" s="211"/>
      <c r="F103" s="212"/>
      <c r="G103" s="55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9" t="b">
        <f t="shared" si="30"/>
        <v>0</v>
      </c>
    </row>
    <row r="104" spans="1:24" ht="13.5" customHeight="1" thickBot="1" x14ac:dyDescent="0.3">
      <c r="A104" s="101"/>
      <c r="B104" s="104">
        <v>2923</v>
      </c>
      <c r="C104" s="210"/>
      <c r="D104" s="211"/>
      <c r="E104" s="211"/>
      <c r="F104" s="212"/>
      <c r="G104" s="55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9" t="b">
        <f t="shared" si="30"/>
        <v>0</v>
      </c>
    </row>
    <row r="105" spans="1:24" ht="13.5" customHeight="1" thickBot="1" x14ac:dyDescent="0.3">
      <c r="A105" s="101"/>
      <c r="B105" s="104">
        <v>2924</v>
      </c>
      <c r="C105" s="210"/>
      <c r="D105" s="211"/>
      <c r="E105" s="211"/>
      <c r="F105" s="212"/>
      <c r="G105" s="55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9" t="b">
        <f t="shared" si="30"/>
        <v>0</v>
      </c>
    </row>
    <row r="106" spans="1:24" ht="13.5" customHeight="1" thickBot="1" x14ac:dyDescent="0.3">
      <c r="A106" s="101"/>
      <c r="B106" s="104">
        <v>2925</v>
      </c>
      <c r="C106" s="210"/>
      <c r="D106" s="211"/>
      <c r="E106" s="211"/>
      <c r="F106" s="212"/>
      <c r="G106" s="55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9" t="b">
        <f t="shared" si="30"/>
        <v>0</v>
      </c>
    </row>
    <row r="107" spans="1:24" ht="13.5" customHeight="1" thickBot="1" x14ac:dyDescent="0.3">
      <c r="A107" s="101"/>
      <c r="B107" s="103">
        <v>2938</v>
      </c>
      <c r="C107" s="171" t="s">
        <v>103</v>
      </c>
      <c r="D107" s="224"/>
      <c r="E107" s="224"/>
      <c r="F107" s="225"/>
      <c r="G107" s="55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9" t="b">
        <f t="shared" si="30"/>
        <v>1</v>
      </c>
    </row>
    <row r="108" spans="1:24" ht="13.5" customHeight="1" thickBot="1" x14ac:dyDescent="0.3">
      <c r="A108" s="101"/>
      <c r="B108" s="104">
        <v>2939</v>
      </c>
      <c r="C108" s="174" t="s">
        <v>104</v>
      </c>
      <c r="D108" s="226"/>
      <c r="E108" s="226"/>
      <c r="F108" s="227"/>
      <c r="G108" s="127" t="str">
        <f t="shared" ref="G108:W108" si="31">IF(COUNT(G102:G107)&gt;0,SUM(G102:G107),"NR")</f>
        <v>NR</v>
      </c>
      <c r="H108" s="60" t="str">
        <f t="shared" si="31"/>
        <v>NR</v>
      </c>
      <c r="I108" s="60" t="str">
        <f t="shared" si="31"/>
        <v>NR</v>
      </c>
      <c r="J108" s="60" t="str">
        <f t="shared" si="31"/>
        <v>NR</v>
      </c>
      <c r="K108" s="60" t="str">
        <f t="shared" si="31"/>
        <v>NR</v>
      </c>
      <c r="L108" s="60" t="str">
        <f t="shared" si="31"/>
        <v>NR</v>
      </c>
      <c r="M108" s="60" t="str">
        <f t="shared" si="31"/>
        <v>NR</v>
      </c>
      <c r="N108" s="60" t="str">
        <f t="shared" si="31"/>
        <v>NR</v>
      </c>
      <c r="O108" s="60" t="str">
        <f t="shared" si="31"/>
        <v>NR</v>
      </c>
      <c r="P108" s="60" t="str">
        <f t="shared" si="31"/>
        <v>NR</v>
      </c>
      <c r="Q108" s="60" t="str">
        <f t="shared" si="31"/>
        <v>NR</v>
      </c>
      <c r="R108" s="60" t="str">
        <f>IF(COUNT(R102:R107)&gt;0,SUM(R102:R107),"NR")</f>
        <v>NR</v>
      </c>
      <c r="S108" s="60" t="str">
        <f>IF(COUNT(S102:S107)&gt;0,SUM(S102:S107),"NR")</f>
        <v>NR</v>
      </c>
      <c r="T108" s="60" t="str">
        <f t="shared" si="31"/>
        <v>NR</v>
      </c>
      <c r="U108" s="60" t="str">
        <f t="shared" si="31"/>
        <v>NR</v>
      </c>
      <c r="V108" s="60" t="str">
        <f t="shared" si="31"/>
        <v>NR</v>
      </c>
      <c r="W108" s="60" t="str">
        <f t="shared" si="31"/>
        <v>NR</v>
      </c>
    </row>
    <row r="109" spans="1:24" ht="13.5" customHeight="1" thickTop="1" thickBot="1" x14ac:dyDescent="0.3">
      <c r="A109" s="132"/>
      <c r="B109" s="133">
        <v>2999</v>
      </c>
      <c r="C109" s="221" t="s">
        <v>105</v>
      </c>
      <c r="D109" s="222"/>
      <c r="E109" s="222"/>
      <c r="F109" s="223"/>
      <c r="G109" s="134" t="str">
        <f t="shared" ref="G109:W109" si="32">IF(COUNT(G100:G108)&gt;0,SUM(G100)-SUM(G108),"NR")</f>
        <v>NR</v>
      </c>
      <c r="H109" s="83" t="str">
        <f t="shared" si="32"/>
        <v>NR</v>
      </c>
      <c r="I109" s="83" t="str">
        <f t="shared" si="32"/>
        <v>NR</v>
      </c>
      <c r="J109" s="83" t="str">
        <f t="shared" si="32"/>
        <v>NR</v>
      </c>
      <c r="K109" s="83" t="str">
        <f t="shared" si="32"/>
        <v>NR</v>
      </c>
      <c r="L109" s="83" t="str">
        <f t="shared" si="32"/>
        <v>NR</v>
      </c>
      <c r="M109" s="83" t="str">
        <f>IF(COUNT(M100:M108)&gt;0,SUM(M100)-SUM(M108),"NR")</f>
        <v>NR</v>
      </c>
      <c r="N109" s="83" t="str">
        <f>IF(COUNT(N100:N108)&gt;0,SUM(N100)-SUM(N108),"NR")</f>
        <v>NR</v>
      </c>
      <c r="O109" s="83" t="str">
        <f t="shared" si="32"/>
        <v>NR</v>
      </c>
      <c r="P109" s="83" t="str">
        <f t="shared" si="32"/>
        <v>NR</v>
      </c>
      <c r="Q109" s="83" t="str">
        <f t="shared" si="32"/>
        <v>NR</v>
      </c>
      <c r="R109" s="83" t="str">
        <f>IF(COUNT(R100:R108)&gt;0,SUM(R100)-SUM(R108),"NR")</f>
        <v>NR</v>
      </c>
      <c r="S109" s="83" t="str">
        <f>IF(COUNT(S100:S108)&gt;0,SUM(S100)-SUM(S108),"NR")</f>
        <v>NR</v>
      </c>
      <c r="T109" s="83" t="str">
        <f t="shared" si="32"/>
        <v>NR</v>
      </c>
      <c r="U109" s="83" t="str">
        <f t="shared" si="32"/>
        <v>NR</v>
      </c>
      <c r="V109" s="83" t="str">
        <f t="shared" si="32"/>
        <v>NR</v>
      </c>
      <c r="W109" s="83" t="str">
        <f t="shared" si="32"/>
        <v>NR</v>
      </c>
    </row>
    <row r="110" spans="1:24" x14ac:dyDescent="0.25">
      <c r="A110" s="17"/>
      <c r="B110" s="17"/>
      <c r="C110" s="17"/>
      <c r="D110" s="17"/>
      <c r="E110" s="17"/>
      <c r="F110" s="1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4" x14ac:dyDescent="0.25"/>
    <row r="112" spans="1:24" x14ac:dyDescent="0.25"/>
    <row r="113" spans="4:4" x14ac:dyDescent="0.25"/>
    <row r="114" spans="4:4" x14ac:dyDescent="0.25"/>
    <row r="115" spans="4:4" x14ac:dyDescent="0.25"/>
    <row r="116" spans="4:4" ht="26.25" x14ac:dyDescent="0.4">
      <c r="D116" s="161" t="s">
        <v>115</v>
      </c>
    </row>
    <row r="117" spans="4:4" x14ac:dyDescent="0.25"/>
    <row r="118" spans="4:4" x14ac:dyDescent="0.25"/>
  </sheetData>
  <sheetProtection sheet="1" objects="1" scenarios="1"/>
  <mergeCells count="123"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A1:W1"/>
    <mergeCell ref="A2:W2"/>
    <mergeCell ref="A3:W3"/>
    <mergeCell ref="A4:W4"/>
    <mergeCell ref="A5:W5"/>
    <mergeCell ref="A6:B6"/>
    <mergeCell ref="C6:F6"/>
    <mergeCell ref="U7:U8"/>
    <mergeCell ref="C16:F16"/>
  </mergeCells>
  <conditionalFormatting sqref="V8">
    <cfRule type="expression" dxfId="6" priority="1" stopIfTrue="1">
      <formula>X10</formula>
    </cfRule>
  </conditionalFormatting>
  <conditionalFormatting sqref="V100 V108:V109 V90 V33:V49 V22:V29 V9 V70 V12:V15 V18 V77">
    <cfRule type="expression" dxfId="5" priority="2" stopIfTrue="1">
      <formula>NOT($X$10)</formula>
    </cfRule>
  </conditionalFormatting>
  <conditionalFormatting sqref="V60:V69 V102:V107 V94:V99 V73:V76 V80:V89">
    <cfRule type="expression" dxfId="4" priority="3" stopIfTrue="1">
      <formula>NOT($X$10)</formula>
    </cfRule>
    <cfRule type="expression" dxfId="3" priority="4" stopIfTrue="1">
      <formula>ISBLANK($C60)</formula>
    </cfRule>
  </conditionalFormatting>
  <conditionalFormatting sqref="W60:W69 W102:W107 W94:W99 W73:W76 W80:W89 G80:U89 G73:U76 G102:U107 G94:U99 G60:U69">
    <cfRule type="expression" dxfId="2" priority="5" stopIfTrue="1">
      <formula>ISBLANK($C60)</formula>
    </cfRule>
  </conditionalFormatting>
  <conditionalFormatting sqref="A1">
    <cfRule type="expression" dxfId="1" priority="6" stopIfTrue="1">
      <formula>OR(ISBLANK(A1),EXACT(UPPER(A1),"&lt; NAME OF HMO &gt;"))</formula>
    </cfRule>
  </conditionalFormatting>
  <conditionalFormatting sqref="E12 E14 D39">
    <cfRule type="expression" dxfId="0" priority="7" stopIfTrue="1">
      <formula>ISBLANK(D12)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W102:W107 W80:W89 W73:W76 W94:W99 G60:U69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109</v>
      </c>
    </row>
    <row r="2" spans="1:9" x14ac:dyDescent="0.25">
      <c r="A2" s="228"/>
      <c r="B2" s="228"/>
      <c r="C2" s="228"/>
      <c r="D2" s="228"/>
      <c r="E2" s="228"/>
      <c r="F2" s="228"/>
      <c r="G2" s="228"/>
      <c r="H2" s="228"/>
      <c r="I2" s="228"/>
    </row>
    <row r="3" spans="1:9" x14ac:dyDescent="0.25">
      <c r="A3" s="228"/>
      <c r="B3" s="228"/>
      <c r="C3" s="228"/>
      <c r="D3" s="228"/>
      <c r="E3" s="228"/>
      <c r="F3" s="228"/>
      <c r="G3" s="228"/>
      <c r="H3" s="228"/>
      <c r="I3" s="228"/>
    </row>
    <row r="4" spans="1:9" x14ac:dyDescent="0.25">
      <c r="A4" s="228"/>
      <c r="B4" s="228"/>
      <c r="C4" s="228"/>
      <c r="D4" s="228"/>
      <c r="E4" s="228"/>
      <c r="F4" s="228"/>
      <c r="G4" s="228"/>
      <c r="H4" s="228"/>
      <c r="I4" s="228"/>
    </row>
    <row r="5" spans="1:9" x14ac:dyDescent="0.25">
      <c r="A5" s="228"/>
      <c r="B5" s="228"/>
      <c r="C5" s="228"/>
      <c r="D5" s="228"/>
      <c r="E5" s="228"/>
      <c r="F5" s="228"/>
      <c r="G5" s="228"/>
      <c r="H5" s="228"/>
      <c r="I5" s="228"/>
    </row>
    <row r="6" spans="1:9" x14ac:dyDescent="0.25">
      <c r="A6" s="228"/>
      <c r="B6" s="228"/>
      <c r="C6" s="228"/>
      <c r="D6" s="228"/>
      <c r="E6" s="228"/>
      <c r="F6" s="228"/>
      <c r="G6" s="228"/>
      <c r="H6" s="228"/>
      <c r="I6" s="228"/>
    </row>
    <row r="7" spans="1:9" x14ac:dyDescent="0.25">
      <c r="A7" s="228"/>
      <c r="B7" s="228"/>
      <c r="C7" s="228"/>
      <c r="D7" s="228"/>
      <c r="E7" s="228"/>
      <c r="F7" s="228"/>
      <c r="G7" s="228"/>
      <c r="H7" s="228"/>
      <c r="I7" s="228"/>
    </row>
    <row r="8" spans="1:9" x14ac:dyDescent="0.25">
      <c r="A8" s="228"/>
      <c r="B8" s="228"/>
      <c r="C8" s="228"/>
      <c r="D8" s="228"/>
      <c r="E8" s="228"/>
      <c r="F8" s="228"/>
      <c r="G8" s="228"/>
      <c r="H8" s="228"/>
      <c r="I8" s="228"/>
    </row>
    <row r="9" spans="1:9" x14ac:dyDescent="0.25">
      <c r="A9" s="228"/>
      <c r="B9" s="228"/>
      <c r="C9" s="228"/>
      <c r="D9" s="228"/>
      <c r="E9" s="228"/>
      <c r="F9" s="228"/>
      <c r="G9" s="228"/>
      <c r="H9" s="228"/>
      <c r="I9" s="228"/>
    </row>
    <row r="10" spans="1:9" x14ac:dyDescent="0.25">
      <c r="A10" s="228"/>
      <c r="B10" s="228"/>
      <c r="C10" s="228"/>
      <c r="D10" s="228"/>
      <c r="E10" s="228"/>
      <c r="F10" s="228"/>
      <c r="G10" s="228"/>
      <c r="H10" s="228"/>
      <c r="I10" s="228"/>
    </row>
    <row r="11" spans="1:9" x14ac:dyDescent="0.25">
      <c r="A11" s="228"/>
      <c r="B11" s="228"/>
      <c r="C11" s="228"/>
      <c r="D11" s="228"/>
      <c r="E11" s="228"/>
      <c r="F11" s="228"/>
      <c r="G11" s="228"/>
      <c r="H11" s="228"/>
      <c r="I11" s="228"/>
    </row>
    <row r="12" spans="1:9" x14ac:dyDescent="0.25">
      <c r="A12" s="228"/>
      <c r="B12" s="228"/>
      <c r="C12" s="228"/>
      <c r="D12" s="228"/>
      <c r="E12" s="228"/>
      <c r="F12" s="228"/>
      <c r="G12" s="228"/>
      <c r="H12" s="228"/>
      <c r="I12" s="228"/>
    </row>
    <row r="13" spans="1:9" x14ac:dyDescent="0.25">
      <c r="A13" s="228"/>
      <c r="B13" s="228"/>
      <c r="C13" s="228"/>
      <c r="D13" s="228"/>
      <c r="E13" s="228"/>
      <c r="F13" s="228"/>
      <c r="G13" s="228"/>
      <c r="H13" s="228"/>
      <c r="I13" s="228"/>
    </row>
    <row r="14" spans="1:9" x14ac:dyDescent="0.25">
      <c r="A14" s="228"/>
      <c r="B14" s="228"/>
      <c r="C14" s="228"/>
      <c r="D14" s="228"/>
      <c r="E14" s="228"/>
      <c r="F14" s="228"/>
      <c r="G14" s="228"/>
      <c r="H14" s="228"/>
      <c r="I14" s="228"/>
    </row>
    <row r="15" spans="1:9" x14ac:dyDescent="0.25">
      <c r="A15" s="228"/>
      <c r="B15" s="228"/>
      <c r="C15" s="228"/>
      <c r="D15" s="228"/>
      <c r="E15" s="228"/>
      <c r="F15" s="228"/>
      <c r="G15" s="228"/>
      <c r="H15" s="228"/>
      <c r="I15" s="228"/>
    </row>
    <row r="16" spans="1:9" x14ac:dyDescent="0.25">
      <c r="A16" s="228"/>
      <c r="B16" s="228"/>
      <c r="C16" s="228"/>
      <c r="D16" s="228"/>
      <c r="E16" s="228"/>
      <c r="F16" s="228"/>
      <c r="G16" s="228"/>
      <c r="H16" s="228"/>
      <c r="I16" s="228"/>
    </row>
  </sheetData>
  <mergeCells count="1">
    <mergeCell ref="A2:I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b521ee7-45da-4dda-ac60-5b24a99c9761" origin="userSelected">
  <element uid="de1c51ba-24d4-477f-bd55-4bdb8278ef66" value=""/>
</sisl>
</file>

<file path=customXml/itemProps1.xml><?xml version="1.0" encoding="utf-8"?>
<ds:datastoreItem xmlns:ds="http://schemas.openxmlformats.org/officeDocument/2006/customXml" ds:itemID="{BD58718E-8F00-45CC-AEAB-5F6D03AAC2E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 Community Health Plan Statement of Revenue, Expenses, Net Income 2023 #1 </dc:title>
  <dc:subject>Supplemental</dc:subject>
  <dc:creator>MDH-MCS</dc:creator>
  <cp:keywords>(Internal)</cp:keywords>
  <cp:lastModifiedBy>Foster, Morgan (MDH)</cp:lastModifiedBy>
  <dcterms:created xsi:type="dcterms:W3CDTF">2019-09-30T16:45:49Z</dcterms:created>
  <dcterms:modified xsi:type="dcterms:W3CDTF">2024-05-01T02:06:23Z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18386ab1-ceaa-474e-994b-2e75f9783111</vt:lpwstr>
  </property>
  <property fmtid="{D5CDD505-2E9C-101B-9397-08002B2CF9AE}" pid="3" name="bjSaver">
    <vt:lpwstr>1vHM3eA0m4oGXmW6k3l4DCNYg3Q2bMp8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policy="fb521ee7-45da-4dda-ac60-5b24a99c9761" origin="userSelected" xmlns="http://www.boldonj</vt:lpwstr>
  </property>
  <property fmtid="{D5CDD505-2E9C-101B-9397-08002B2CF9AE}" pid="5" name="bjDocumentLabelXML-0">
    <vt:lpwstr>ames.com/2008/01/sie/internal/label"&gt;&lt;element uid="de1c51ba-24d4-477f-bd55-4bdb8278ef66" value="" /&gt;&lt;/sisl&gt;</vt:lpwstr>
  </property>
  <property fmtid="{D5CDD505-2E9C-101B-9397-08002B2CF9AE}" pid="6" name="bjDocumentSecurityLabel">
    <vt:lpwstr>Internal</vt:lpwstr>
  </property>
  <property fmtid="{D5CDD505-2E9C-101B-9397-08002B2CF9AE}" pid="7" name="bjClsUserRVM">
    <vt:lpwstr>[]</vt:lpwstr>
  </property>
  <property fmtid="{D5CDD505-2E9C-101B-9397-08002B2CF9AE}" pid="8" name="MSIP_Label_453027fc-c886-4f96-bfc8-badaeabc3e6e_Enabled">
    <vt:lpwstr>true</vt:lpwstr>
  </property>
  <property fmtid="{D5CDD505-2E9C-101B-9397-08002B2CF9AE}" pid="9" name="MSIP_Label_453027fc-c886-4f96-bfc8-badaeabc3e6e_SetDate">
    <vt:lpwstr>2024-03-19T17:38:44Z</vt:lpwstr>
  </property>
  <property fmtid="{D5CDD505-2E9C-101B-9397-08002B2CF9AE}" pid="10" name="MSIP_Label_453027fc-c886-4f96-bfc8-badaeabc3e6e_Method">
    <vt:lpwstr>Privileged</vt:lpwstr>
  </property>
  <property fmtid="{D5CDD505-2E9C-101B-9397-08002B2CF9AE}" pid="11" name="MSIP_Label_453027fc-c886-4f96-bfc8-badaeabc3e6e_Name">
    <vt:lpwstr>Internal</vt:lpwstr>
  </property>
  <property fmtid="{D5CDD505-2E9C-101B-9397-08002B2CF9AE}" pid="12" name="MSIP_Label_453027fc-c886-4f96-bfc8-badaeabc3e6e_SiteId">
    <vt:lpwstr>85be13ae-2071-4695-979a-90106d10b6fc</vt:lpwstr>
  </property>
  <property fmtid="{D5CDD505-2E9C-101B-9397-08002B2CF9AE}" pid="13" name="MSIP_Label_453027fc-c886-4f96-bfc8-badaeabc3e6e_ActionId">
    <vt:lpwstr>22f7de54-cc3c-4cbe-96b1-9de62bcc758d</vt:lpwstr>
  </property>
  <property fmtid="{D5CDD505-2E9C-101B-9397-08002B2CF9AE}" pid="14" name="MSIP_Label_453027fc-c886-4f96-bfc8-badaeabc3e6e_ContentBits">
    <vt:lpwstr>0</vt:lpwstr>
  </property>
</Properties>
</file>